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_rels/sheet3.xml.rels" ContentType="application/vnd.openxmlformats-package.relationships+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Upper Limb Score Sheet" sheetId="1" state="visible" r:id="rId2"/>
    <sheet name="List of Functions" sheetId="2" state="visible" r:id="rId3"/>
    <sheet name="References" sheetId="3" state="visible" r:id="rId4"/>
  </sheets>
  <definedNames>
    <definedName function="false" hidden="false" localSheetId="0" name="_xlnm.Print_Area" vbProcedure="false">'Upper Limb Score Sheet'!$A$1:$J$254</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<sst xmlns="http://schemas.openxmlformats.org/spreadsheetml/2006/main" count="662" uniqueCount="336">
  <si>
    <t xml:space="preserve">Page 1 of 5</t>
  </si>
  <si>
    <t xml:space="preserve">Assessment of Permanent Physical Impairment in Upper Limb</t>
  </si>
  <si>
    <t xml:space="preserve">(Score Sheet of Impairment in upper limb function)*</t>
  </si>
  <si>
    <t xml:space="preserve">Date:</t>
  </si>
  <si>
    <t xml:space="preserve">Date Here</t>
  </si>
  <si>
    <t xml:space="preserve">Name:</t>
  </si>
  <si>
    <t xml:space="preserve">Name Here</t>
  </si>
  <si>
    <t xml:space="preserve">Age:</t>
  </si>
  <si>
    <t xml:space="preserve">Age here</t>
  </si>
  <si>
    <t xml:space="preserve">Gender:</t>
  </si>
  <si>
    <t xml:space="preserve">Gender</t>
  </si>
  <si>
    <t xml:space="preserve">* Based on GAZETTE NOTIFICATION Ministry of Social Justice &amp; Empowerment, GOI, Regd No. DL33004/99 (Extraordinary)  Part II, Sec. 3, Subsection(ii) January 5, 2018, Appendix II Form A Page 107</t>
  </si>
  <si>
    <r>
      <rPr>
        <sz val="10"/>
        <rFont val="Arial"/>
        <family val="2"/>
        <charset val="1"/>
      </rPr>
      <t xml:space="preserve">Upper Limb Arm Component
</t>
    </r>
    <r>
      <rPr>
        <sz val="8"/>
        <rFont val="Arial"/>
        <family val="2"/>
        <charset val="1"/>
      </rPr>
      <t xml:space="preserve">Division 1: Active ROM                                            Weightage: Shoulder 20, Elbow 20, Wrist 20 and Hand 40 Total Max value 90</t>
    </r>
  </si>
  <si>
    <t xml:space="preserve">Sub Division</t>
  </si>
  <si>
    <t xml:space="preserve">Max. Value</t>
  </si>
  <si>
    <t xml:space="preserve">Area</t>
  </si>
  <si>
    <t xml:space="preserve">Area particulars</t>
  </si>
  <si>
    <t xml:space="preserve">SN.</t>
  </si>
  <si>
    <t xml:space="preserve">Normal Value (Std) §</t>
  </si>
  <si>
    <t xml:space="preserve">Observed Value Rt</t>
  </si>
  <si>
    <t xml:space="preserve">Observed Value Lt</t>
  </si>
  <si>
    <t xml:space="preserve">%age Loss Rt</t>
  </si>
  <si>
    <t xml:space="preserve">%age Loss Lt</t>
  </si>
  <si>
    <t xml:space="preserve">AROM Arm 
Component 
excluding 
Hand joints</t>
  </si>
  <si>
    <t xml:space="preserve">Shoulder Joint
Active ROM
MLS</t>
  </si>
  <si>
    <t xml:space="preserve">Flexion</t>
  </si>
  <si>
    <t xml:space="preserve">1</t>
  </si>
  <si>
    <t xml:space="preserve">Extension</t>
  </si>
  <si>
    <t xml:space="preserve">2</t>
  </si>
  <si>
    <t xml:space="preserve">Abduction </t>
  </si>
  <si>
    <t xml:space="preserve">3</t>
  </si>
  <si>
    <t xml:space="preserve">Adduction</t>
  </si>
  <si>
    <t xml:space="preserve">4</t>
  </si>
  <si>
    <t xml:space="preserve">Internal Rotation</t>
  </si>
  <si>
    <t xml:space="preserve">5</t>
  </si>
  <si>
    <t xml:space="preserve">External Rotation</t>
  </si>
  <si>
    <t xml:space="preserve">6</t>
  </si>
  <si>
    <t xml:space="preserve">Mean % loss of Active ROM of Shoulder Joint</t>
  </si>
  <si>
    <t xml:space="preserve">Extent of Involvement:</t>
  </si>
  <si>
    <t xml:space="preserve">MLS = 20% Weighted Mean %age Loss:</t>
  </si>
  <si>
    <t xml:space="preserve">Elbow Joint
Active ROM
MLE</t>
  </si>
  <si>
    <t xml:space="preserve">Flexion Extension arc</t>
  </si>
  <si>
    <t xml:space="preserve">7</t>
  </si>
  <si>
    <t xml:space="preserve">Pronation</t>
  </si>
  <si>
    <t xml:space="preserve">8</t>
  </si>
  <si>
    <t xml:space="preserve">Supination</t>
  </si>
  <si>
    <t xml:space="preserve">9</t>
  </si>
  <si>
    <t xml:space="preserve">Mean % loss of Active ROM of Elbow Joint</t>
  </si>
  <si>
    <t xml:space="preserve">Extent of Involvement</t>
  </si>
  <si>
    <t xml:space="preserve">MLE = 20% Weighted Mean %age Loss:</t>
  </si>
  <si>
    <t xml:space="preserve">Wrist Joint
MLW</t>
  </si>
  <si>
    <t xml:space="preserve">10</t>
  </si>
  <si>
    <t xml:space="preserve">11</t>
  </si>
  <si>
    <t xml:space="preserve">Radial deviation</t>
  </si>
  <si>
    <t xml:space="preserve">12</t>
  </si>
  <si>
    <t xml:space="preserve">Ulnar deviation</t>
  </si>
  <si>
    <t xml:space="preserve">13</t>
  </si>
  <si>
    <t xml:space="preserve">Mean % loss of Active ROM of Wrist Joint</t>
  </si>
  <si>
    <t xml:space="preserve">MLW = 10% Weighted Mean %age Loss:</t>
  </si>
  <si>
    <t xml:space="preserve">AROM Hand Joints with maximum value of 40% is tabulated in the next page.</t>
  </si>
  <si>
    <t xml:space="preserve">§ Movements taken from page 110 – 111, Appendix III (Average Normal Range (degrees) at different Joints)</t>
  </si>
  <si>
    <t xml:space="preserve">Contd ..</t>
  </si>
  <si>
    <t xml:space="preserve">…continued.</t>
  </si>
  <si>
    <t xml:space="preserve">Page 2 of 5</t>
  </si>
  <si>
    <t xml:space="preserve">( Score Sheet )</t>
  </si>
  <si>
    <t xml:space="preserve">Date :</t>
  </si>
  <si>
    <t xml:space="preserve">Name :</t>
  </si>
  <si>
    <t xml:space="preserve">Age :</t>
  </si>
  <si>
    <t xml:space="preserve">Gender :</t>
  </si>
  <si>
    <r>
      <rPr>
        <sz val="10"/>
        <rFont val="Arial"/>
        <family val="2"/>
        <charset val="1"/>
      </rPr>
      <t xml:space="preserve">Upper Limb Arm Component:
</t>
    </r>
    <r>
      <rPr>
        <sz val="8"/>
        <rFont val="Arial"/>
        <family val="2"/>
        <charset val="1"/>
      </rPr>
      <t xml:space="preserve">..Contd Division 1: Active ROM                           Weightage: Shoulder 20, Elbow 20, Wrist 20 and Hand 40 Total Max value 90</t>
    </r>
  </si>
  <si>
    <t xml:space="preserve">MLH</t>
  </si>
  <si>
    <t xml:space="preserve">Movement Loss Hand MLH Max Value 40%
As elaborated below</t>
  </si>
  <si>
    <t xml:space="preserve">Ray of Hand</t>
  </si>
  <si>
    <t xml:space="preserve">Raywise Weightage</t>
  </si>
  <si>
    <t xml:space="preserve">Thumb Movements WT 30/55</t>
  </si>
  <si>
    <t xml:space="preserve">Thumb CMC Joint</t>
  </si>
  <si>
    <t xml:space="preserve">Abduction</t>
  </si>
  <si>
    <t xml:space="preserve">14</t>
  </si>
  <si>
    <t xml:space="preserve">15</t>
  </si>
  <si>
    <t xml:space="preserve">16</t>
  </si>
  <si>
    <t xml:space="preserve">Opposition
(Full = 100)</t>
  </si>
  <si>
    <t xml:space="preserve">17</t>
  </si>
  <si>
    <t xml:space="preserve">Thumb MCP Joint</t>
  </si>
  <si>
    <t xml:space="preserve">18</t>
  </si>
  <si>
    <t xml:space="preserve">Thumb IP Joint</t>
  </si>
  <si>
    <t xml:space="preserve">19</t>
  </si>
  <si>
    <t xml:space="preserve">Mean % loss of Active ROM of Thumb Joints </t>
  </si>
  <si>
    <t xml:space="preserve">30/55 Hand Weightage applied to loss of AROM of thumb w.r.t Hand</t>
  </si>
  <si>
    <t xml:space="preserve">Index Finger Movements WT 15/55</t>
  </si>
  <si>
    <t xml:space="preserve">Index MCP Joint</t>
  </si>
  <si>
    <t xml:space="preserve">20</t>
  </si>
  <si>
    <t xml:space="preserve">21</t>
  </si>
  <si>
    <t xml:space="preserve">Index PIP Joint</t>
  </si>
  <si>
    <t xml:space="preserve">22</t>
  </si>
  <si>
    <t xml:space="preserve">Index DIP Joint</t>
  </si>
  <si>
    <t xml:space="preserve">23</t>
  </si>
  <si>
    <t xml:space="preserve">Hyper Extension</t>
  </si>
  <si>
    <t xml:space="preserve">24</t>
  </si>
  <si>
    <t xml:space="preserve">Mean % loss of Active ROM of Index Finger Joints </t>
  </si>
  <si>
    <t xml:space="preserve">15/55 Hand Weightage applied to loss of AROM of index finger w.r.t Hand</t>
  </si>
  <si>
    <t xml:space="preserve">Middle Finger Movements WT 5/55</t>
  </si>
  <si>
    <t xml:space="preserve">Middle Finger MCP Joint</t>
  </si>
  <si>
    <t xml:space="preserve">25</t>
  </si>
  <si>
    <t xml:space="preserve">26</t>
  </si>
  <si>
    <t xml:space="preserve">Middle Finger PIP Joint</t>
  </si>
  <si>
    <t xml:space="preserve">27</t>
  </si>
  <si>
    <t xml:space="preserve">Middle Finger DIP Joint</t>
  </si>
  <si>
    <t xml:space="preserve">28</t>
  </si>
  <si>
    <t xml:space="preserve">29</t>
  </si>
  <si>
    <t xml:space="preserve">Mean % loss of Active ROM of Middle Finger Joints </t>
  </si>
  <si>
    <t xml:space="preserve">5/55 Hand Weightage applied to loss of AROM of Middle finger w.r.t Hand</t>
  </si>
  <si>
    <t xml:space="preserve">Ring Finger Movements WT 3/55</t>
  </si>
  <si>
    <t xml:space="preserve">Ring Finger MCP Joint</t>
  </si>
  <si>
    <t xml:space="preserve">30</t>
  </si>
  <si>
    <t xml:space="preserve">31</t>
  </si>
  <si>
    <t xml:space="preserve">Ring Finger PIP Joint</t>
  </si>
  <si>
    <t xml:space="preserve">32</t>
  </si>
  <si>
    <t xml:space="preserve">Ring Finger DIP Joint</t>
  </si>
  <si>
    <t xml:space="preserve">33</t>
  </si>
  <si>
    <t xml:space="preserve">34</t>
  </si>
  <si>
    <t xml:space="preserve">Mean % loss of Active ROM of Ring Finger Joints </t>
  </si>
  <si>
    <t xml:space="preserve">3/55 Hand Weightage applied to loss of AROM of Ring finger w.r.t Hand</t>
  </si>
  <si>
    <t xml:space="preserve">Little Finger Movements WT 2/55</t>
  </si>
  <si>
    <t xml:space="preserve">Little Finger MCP Joint</t>
  </si>
  <si>
    <t xml:space="preserve">35</t>
  </si>
  <si>
    <t xml:space="preserve">36</t>
  </si>
  <si>
    <t xml:space="preserve">Little Finger PIP Joint</t>
  </si>
  <si>
    <t xml:space="preserve">Flexion arc</t>
  </si>
  <si>
    <t xml:space="preserve">37</t>
  </si>
  <si>
    <t xml:space="preserve">Little Finger DIP Joint</t>
  </si>
  <si>
    <t xml:space="preserve">38</t>
  </si>
  <si>
    <t xml:space="preserve">39</t>
  </si>
  <si>
    <t xml:space="preserve">Mean % loss of Active ROM of Little Finger Joints </t>
  </si>
  <si>
    <t xml:space="preserve">2/55 Hand Weightage applied to loss of AROM of Little finger w.r.t Hand</t>
  </si>
  <si>
    <t xml:space="preserve"> Total mean %age Loss of Active ROM of Hand (All Rays together)
* Hand Weightage raywise applied: D1 30/55,D2 15/55, D3 5/55, D4 3/55, D5 2/55</t>
  </si>
  <si>
    <t xml:space="preserve">MLH = 40% Weightage for Hand Joints Involvement</t>
  </si>
  <si>
    <t xml:space="preserve">MLA =Total %age Weighted Movement Loss in Arm Component = 
MLS + MLE + MLW + MLH = </t>
  </si>
  <si>
    <t xml:space="preserve">* Ray wise Hand weightages based on Table 5.2. Upper Limb Amputations: No 10 and No 13. -  page 75, Section C</t>
  </si>
  <si>
    <t xml:space="preserve">Continued…</t>
  </si>
  <si>
    <t xml:space="preserve">Page 3 of 5</t>
  </si>
  <si>
    <r>
      <rPr>
        <sz val="10"/>
        <rFont val="Arial"/>
        <family val="2"/>
        <charset val="1"/>
      </rPr>
      <t xml:space="preserve">Upper Limb Arm Component:
</t>
    </r>
    <r>
      <rPr>
        <sz val="8"/>
        <rFont val="Arial"/>
        <family val="2"/>
        <charset val="1"/>
      </rPr>
      <t xml:space="preserve">Division 2: Muscle Strength                                                                                                                                Maximum value 90</t>
    </r>
  </si>
  <si>
    <t xml:space="preserve">Strength Loss Shoulder SLS</t>
  </si>
  <si>
    <t xml:space="preserve">Shoulder Joint</t>
  </si>
  <si>
    <t xml:space="preserve">Rotation - Ext</t>
  </si>
  <si>
    <t xml:space="preserve">Rotation - Int</t>
  </si>
  <si>
    <t xml:space="preserve">Mean % loss</t>
  </si>
  <si>
    <t xml:space="preserve">SLS =30% Weighted Mean %age Loss:</t>
  </si>
  <si>
    <t xml:space="preserve">Strength Loss Elbow SLE</t>
  </si>
  <si>
    <t xml:space="preserve">Elbow Joint</t>
  </si>
  <si>
    <t xml:space="preserve">SLE = 30% Weighted Mean %age Loss:</t>
  </si>
  <si>
    <t xml:space="preserve">Strength Loss Wrist SLW</t>
  </si>
  <si>
    <t xml:space="preserve">Wrist Joint</t>
  </si>
  <si>
    <t xml:space="preserve">Dorsiflexion</t>
  </si>
  <si>
    <t xml:space="preserve">Palmar Flexion</t>
  </si>
  <si>
    <t xml:space="preserve">Radial Dev.</t>
  </si>
  <si>
    <t xml:space="preserve">Ulnar Dev.</t>
  </si>
  <si>
    <t xml:space="preserve">SLW = 30%  Weighted Mean %age Loss:</t>
  </si>
  <si>
    <t xml:space="preserve">SLA = Total %age Weighted Strength Loss in Arm Component = 
SLS + SLE + SLW = </t>
  </si>
  <si>
    <t xml:space="preserve">Upper Limb Arm Component:
Division 3: Coordinated Activities                                           Maximum value 90</t>
  </si>
  <si>
    <t xml:space="preserve">Activities</t>
  </si>
  <si>
    <t xml:space="preserve"> Loss Rt
In %age</t>
  </si>
  <si>
    <t xml:space="preserve">Loss Lt
In %age</t>
  </si>
  <si>
    <t xml:space="preserve">Coordinated</t>
  </si>
  <si>
    <t xml:space="preserve">Lifting overhead objects 
(Remove and place at same level)</t>
  </si>
  <si>
    <t xml:space="preserve">Touching nose with end of extremity</t>
  </si>
  <si>
    <t xml:space="preserve">Eating Indian Style</t>
  </si>
  <si>
    <t xml:space="preserve">Combing and Plaiting</t>
  </si>
  <si>
    <t xml:space="preserve">Putting on a shirt/kurta</t>
  </si>
  <si>
    <t xml:space="preserve">Ablution glass of water</t>
  </si>
  <si>
    <t xml:space="preserve">Drinking Glass of water</t>
  </si>
  <si>
    <t xml:space="preserve">Buttoning</t>
  </si>
  <si>
    <t xml:space="preserve">Tie Nara Dhoti</t>
  </si>
  <si>
    <t xml:space="preserve">Writing</t>
  </si>
  <si>
    <t xml:space="preserve">Total ALA = Total Coordinated Activity Loss in Arm Component =</t>
  </si>
  <si>
    <t xml:space="preserve">Arrangement of summary % loss in divisions of Arm component of Upper Limb in decreasing order</t>
  </si>
  <si>
    <t xml:space="preserve">Magnitude of Involvement</t>
  </si>
  <si>
    <t xml:space="preserve">Right Side</t>
  </si>
  <si>
    <t xml:space="preserve">Left Side</t>
  </si>
  <si>
    <t xml:space="preserve">Greatest (1st step a)</t>
  </si>
  <si>
    <t xml:space="preserve">Middle (1st step b)</t>
  </si>
  <si>
    <t xml:space="preserve">Least (Second step b)</t>
  </si>
  <si>
    <t xml:space="preserve">Application of combining formula a + (b(90-a)/90)  * in two stages</t>
  </si>
  <si>
    <t xml:space="preserve">Total Value of Permanent Physical Impairment of Arm component of Upper Limb</t>
  </si>
  <si>
    <t xml:space="preserve">Contd..</t>
  </si>
  <si>
    <t xml:space="preserve">Page 4 of 5</t>
  </si>
  <si>
    <t xml:space="preserve">Upper Limb</t>
  </si>
  <si>
    <t xml:space="preserve">Hand</t>
  </si>
  <si>
    <t xml:space="preserve">Component</t>
  </si>
  <si>
    <t xml:space="preserve">Group Name</t>
  </si>
  <si>
    <t xml:space="preserve">Sub Group</t>
  </si>
  <si>
    <t xml:space="preserve">Sub-Group particulars</t>
  </si>
  <si>
    <t xml:space="preserve">§Normal Value (Std) in %age</t>
  </si>
  <si>
    <t xml:space="preserve">Loss % 
Rt</t>
  </si>
  <si>
    <t xml:space="preserve">Loss % 
Lt</t>
  </si>
  <si>
    <t xml:space="preserve">Prehension PLH</t>
  </si>
  <si>
    <t xml:space="preserve">Opposition</t>
  </si>
  <si>
    <t xml:space="preserve">Against Index</t>
  </si>
  <si>
    <t xml:space="preserve">Against Middle</t>
  </si>
  <si>
    <t xml:space="preserve">2 or 3 or 5 = Possible or Normal</t>
  </si>
  <si>
    <t xml:space="preserve">Against Ring</t>
  </si>
  <si>
    <t xml:space="preserve">0 = Not possible</t>
  </si>
  <si>
    <t xml:space="preserve">Against Little</t>
  </si>
  <si>
    <t xml:space="preserve">Lateral Pinch Cylindrical Grasp</t>
  </si>
  <si>
    <t xml:space="preserve">Holding Key</t>
  </si>
  <si>
    <t xml:space="preserve">4 " dia object</t>
  </si>
  <si>
    <t xml:space="preserve">1 " dia object</t>
  </si>
  <si>
    <t xml:space="preserve">Spherical Grasp</t>
  </si>
  <si>
    <t xml:space="preserve">Hook Grasp</t>
  </si>
  <si>
    <t xml:space="preserve">Lift Bag</t>
  </si>
  <si>
    <t xml:space="preserve">Total PLH = Total Prehension Loss in Hand Component</t>
  </si>
  <si>
    <t xml:space="preserve">Extent of Involvement =</t>
  </si>
  <si>
    <t xml:space="preserve">Sensations NLH</t>
  </si>
  <si>
    <t xml:space="preserve">Thumb</t>
  </si>
  <si>
    <t xml:space="preserve">Radial Side</t>
  </si>
  <si>
    <t xml:space="preserve">Ulnar Side</t>
  </si>
  <si>
    <t xml:space="preserve">4.8 or 1.2 = Normal Sensation</t>
  </si>
  <si>
    <t xml:space="preserve">Index Finger</t>
  </si>
  <si>
    <t xml:space="preserve">0 = Absent or Altered Sensation</t>
  </si>
  <si>
    <t xml:space="preserve">Middle Finger</t>
  </si>
  <si>
    <t xml:space="preserve">Ring Finger</t>
  </si>
  <si>
    <t xml:space="preserve">Little Finger</t>
  </si>
  <si>
    <t xml:space="preserve">Total NLH = Total Sensation Loss in Hand Component</t>
  </si>
  <si>
    <t xml:space="preserve">Strength SLH</t>
  </si>
  <si>
    <t xml:space="preserve">4 % per grade of 1 to 5</t>
  </si>
  <si>
    <t xml:space="preserve">Grip Strength</t>
  </si>
  <si>
    <t xml:space="preserve">Wt = 20</t>
  </si>
  <si>
    <t xml:space="preserve">2 % per grade of 1 to 5</t>
  </si>
  <si>
    <t xml:space="preserve">Pinch Strength</t>
  </si>
  <si>
    <t xml:space="preserve">Wt = 10</t>
  </si>
  <si>
    <t xml:space="preserve">Total SLH = Total Strength Loss in Hand Component</t>
  </si>
  <si>
    <t xml:space="preserve">Total Value of Permanent Physical Impairment of Hand component of Upper Limb</t>
  </si>
  <si>
    <t xml:space="preserve">(Obtained by ADDING loss of prehension (PLH), sensations (NLH) and strength (SLH))</t>
  </si>
  <si>
    <t xml:space="preserve">Maximum Allowed</t>
  </si>
  <si>
    <t xml:space="preserve">Page 5 of 5</t>
  </si>
  <si>
    <t xml:space="preserve">Summary values of Permanent Physical Impairment of Upper Limb for Arm and Hand components</t>
  </si>
  <si>
    <t xml:space="preserve">(After applying combining Formula, and Maximum value allowed for a and b or both is 90)</t>
  </si>
  <si>
    <t xml:space="preserve">Arm Component</t>
  </si>
  <si>
    <t xml:space="preserve">Hand Component</t>
  </si>
  <si>
    <t xml:space="preserve">a + (b(90-a)/90) </t>
  </si>
  <si>
    <r>
      <rPr>
        <b val="true"/>
        <sz val="11"/>
        <rFont val="Arial"/>
        <family val="2"/>
        <charset val="1"/>
      </rPr>
      <t xml:space="preserve">Combined Value (AC&amp;HC)
</t>
    </r>
    <r>
      <rPr>
        <b val="true"/>
        <sz val="7"/>
        <rFont val="Arial"/>
        <family val="2"/>
        <charset val="1"/>
      </rPr>
      <t xml:space="preserve">(Summary Value of Functional Loss)</t>
    </r>
  </si>
  <si>
    <r>
      <rPr>
        <b val="true"/>
        <sz val="12"/>
        <rFont val="Arial"/>
        <family val="2"/>
        <charset val="1"/>
      </rPr>
      <t xml:space="preserve">Upper Limb – Additional Weightage</t>
    </r>
    <r>
      <rPr>
        <b val="true"/>
        <vertAlign val="superscript"/>
        <sz val="12"/>
        <rFont val="Arial"/>
        <family val="2"/>
        <charset val="1"/>
      </rPr>
      <t xml:space="preserve"> ‡</t>
    </r>
  </si>
  <si>
    <t xml:space="preserve">Relative 10%</t>
  </si>
  <si>
    <t xml:space="preserve">Non Limited Additional Weightage</t>
  </si>
  <si>
    <t xml:space="preserve">Description</t>
  </si>
  <si>
    <t xml:space="preserve">Wt</t>
  </si>
  <si>
    <t xml:space="preserve">Particulars</t>
  </si>
  <si>
    <t xml:space="preserve">10% for Yes / 0 for No</t>
  </si>
  <si>
    <t xml:space="preserve">0 / 10</t>
  </si>
  <si>
    <t xml:space="preserve">Yes or No</t>
  </si>
  <si>
    <t xml:space="preserve">No</t>
  </si>
  <si>
    <t xml:space="preserve">* 2% / inch after 1 inch</t>
  </si>
  <si>
    <t xml:space="preserve">Depends</t>
  </si>
  <si>
    <t xml:space="preserve">Shortening in inches</t>
  </si>
  <si>
    <t xml:space="preserve">10% Limited Additional Weightage</t>
  </si>
  <si>
    <t xml:space="preserve">0 / 3 / 6</t>
  </si>
  <si>
    <r>
      <rPr>
        <sz val="9"/>
        <rFont val="Arial"/>
        <family val="2"/>
        <charset val="1"/>
      </rPr>
      <t xml:space="preserve">Deformity</t>
    </r>
    <r>
      <rPr>
        <sz val="7"/>
        <rFont val="Arial"/>
        <family val="2"/>
        <charset val="1"/>
      </rPr>
      <t xml:space="preserve"> (Functional 3, Non functional 6)</t>
    </r>
  </si>
  <si>
    <t xml:space="preserve">0 / 3 / 6 / 9</t>
  </si>
  <si>
    <r>
      <rPr>
        <sz val="10"/>
        <rFont val="Arial"/>
        <family val="2"/>
        <charset val="1"/>
      </rPr>
      <t xml:space="preserve">Pain</t>
    </r>
    <r>
      <rPr>
        <sz val="11"/>
        <rFont val="Arial"/>
        <family val="2"/>
        <charset val="1"/>
      </rPr>
      <t xml:space="preserve"> </t>
    </r>
    <r>
      <rPr>
        <sz val="8"/>
        <rFont val="Arial"/>
        <family val="2"/>
        <charset val="1"/>
      </rPr>
      <t xml:space="preserve">(Mild 3, Mod 6, Severe 9)</t>
    </r>
  </si>
  <si>
    <t xml:space="preserve">(In arm component)</t>
  </si>
  <si>
    <r>
      <rPr>
        <sz val="8"/>
        <rFont val="Arial"/>
        <family val="2"/>
        <charset val="1"/>
      </rPr>
      <t xml:space="preserve">Loss of Sensation </t>
    </r>
    <r>
      <rPr>
        <sz val="7"/>
        <rFont val="Arial"/>
        <family val="2"/>
        <charset val="1"/>
      </rPr>
      <t xml:space="preserve">(Complete 9, Partial 6)</t>
    </r>
  </si>
  <si>
    <r>
      <rPr>
        <sz val="9"/>
        <rFont val="Arial"/>
        <family val="2"/>
        <charset val="1"/>
      </rPr>
      <t xml:space="preserve">Complications</t>
    </r>
    <r>
      <rPr>
        <sz val="7"/>
        <rFont val="Arial"/>
        <family val="2"/>
        <charset val="1"/>
      </rPr>
      <t xml:space="preserve"> (Superficial 3, Deep 6)</t>
    </r>
  </si>
  <si>
    <t xml:space="preserve">Total 10% Limited Additional Weightage for upper limb (Lower of ‘EXC’ and ‘ALC’)</t>
  </si>
  <si>
    <t xml:space="preserve">Note:-</t>
  </si>
  <si>
    <t xml:space="preserve">'AW’ = Final Additional Weightage (Non Limited + 10% Limited)</t>
  </si>
  <si>
    <t xml:space="preserve">Examples for Complications : Abnormal Mobility, Non union, Infection.
Examples for Deformity: Contractures, Cosmetic Appearance, Malalignment.</t>
  </si>
  <si>
    <t xml:space="preserve">Final Percentage of Permanent Physical Impairment in relation to Upper Limb</t>
  </si>
  <si>
    <t xml:space="preserve"> (Summary value of losses in arm (AC) and hand (HC) components + additional weightage (AW))</t>
  </si>
  <si>
    <t xml:space="preserve">Combining Formula </t>
  </si>
  <si>
    <t xml:space="preserve">Before rounding</t>
  </si>
  <si>
    <t xml:space="preserve">Final Total:</t>
  </si>
  <si>
    <t xml:space="preserve">(Max 100%)</t>
  </si>
  <si>
    <t xml:space="preserve">*The total value of dissimilar components or divisions is obtained by using following Combining Formula</t>
  </si>
  <si>
    <t xml:space="preserve">a + (b(90-a)/90) where a = higher value and b = lower value</t>
  </si>
  <si>
    <t xml:space="preserve">§ Normal Value (Std) Normal Value in population or in the unaffected side.</t>
  </si>
  <si>
    <t xml:space="preserve">Guidelines from page 67 of E gazette is Applied (Mild – less than  1/3, Moderate – up to 2/3, Severe – almost total) Weightage allowed Shoulder = up to 20%, Elbow= up to 20%, Wrist= up to 10% and Hand= up to 40% in AROM division of Arm Component</t>
  </si>
  <si>
    <t xml:space="preserve">Guidelines from page 67 of E gazette is Applied 
(Mild – less than  1/3, Moderate – up to 2/3, Severe – almost total) 
Weightage allowed Shoulder = up to 20%, Elbow= up to 20%, Wrist= up to 10% and Hand= up to 40%</t>
  </si>
  <si>
    <t xml:space="preserve">Ref:</t>
  </si>
  <si>
    <t xml:space="preserve">** End of Score Sheet **</t>
  </si>
  <si>
    <t xml:space="preserve">AROM</t>
  </si>
  <si>
    <t xml:space="preserve">Right</t>
  </si>
  <si>
    <t xml:space="preserve">Left</t>
  </si>
  <si>
    <t xml:space="preserve">Coordinated Activities</t>
  </si>
  <si>
    <t xml:space="preserve">Flex-Extn arc</t>
  </si>
  <si>
    <t xml:space="preserve">Prehension</t>
  </si>
  <si>
    <t xml:space="preserve">Opposition Score</t>
  </si>
  <si>
    <t xml:space="preserve">Sensations</t>
  </si>
  <si>
    <t xml:space="preserve">Strength</t>
  </si>
  <si>
    <t xml:space="preserve">Clinical Method</t>
  </si>
  <si>
    <t xml:space="preserve">Additional Weightage</t>
  </si>
  <si>
    <t xml:space="preserve">Muscle Strength</t>
  </si>
  <si>
    <t xml:space="preserve">Yes/No</t>
  </si>
  <si>
    <r>
      <rPr>
        <sz val="9"/>
        <rFont val="Arial"/>
        <family val="2"/>
        <charset val="1"/>
      </rPr>
      <t xml:space="preserve">Deformity</t>
    </r>
    <r>
      <rPr>
        <sz val="7"/>
        <rFont val="Arial"/>
        <family val="2"/>
        <charset val="1"/>
      </rPr>
      <t xml:space="preserve"> (Functional 3,Non functional 6)</t>
    </r>
  </si>
  <si>
    <t xml:space="preserve">Loss of Sensation
(Complete 9, Partial 6)</t>
  </si>
  <si>
    <t xml:space="preserve">Compiled by:</t>
  </si>
  <si>
    <t xml:space="preserve">Dr Ramachandra H M</t>
  </si>
  <si>
    <t xml:space="preserve">MBBS MS(Ortho) Msc(IT)</t>
  </si>
  <si>
    <t xml:space="preserve">Madhava Day-Care Fracture Surgery</t>
  </si>
  <si>
    <t xml:space="preserve">Industrial Estate Road, Lower Hutha</t>
  </si>
  <si>
    <t xml:space="preserve">BHADRAVATHI 577301</t>
  </si>
  <si>
    <t xml:space="preserve">Karnataka State, India</t>
  </si>
  <si>
    <t xml:space="preserve">E-mail:</t>
  </si>
  <si>
    <t xml:space="preserve">ramachandrahm@hotmail.com</t>
  </si>
  <si>
    <t xml:space="preserve">Download Links</t>
  </si>
  <si>
    <t xml:space="preserve">For Upper limb spread sheet:</t>
  </si>
  <si>
    <t xml:space="preserve">rammedisoft.com/ul</t>
  </si>
  <si>
    <t xml:space="preserve">For Lower limb spread sheet:</t>
  </si>
  <si>
    <t xml:space="preserve">rammedisoft.com/ll</t>
  </si>
  <si>
    <t xml:space="preserve">Gazette 2018:</t>
  </si>
  <si>
    <t xml:space="preserve">Gazette of 2018</t>
  </si>
  <si>
    <t xml:space="preserve">Gazette 2001:</t>
  </si>
  <si>
    <t xml:space="preserve">Gazette 2001</t>
  </si>
  <si>
    <t xml:space="preserve">Manual 1981:</t>
  </si>
  <si>
    <t xml:space="preserve">Manual 1981</t>
  </si>
  <si>
    <t xml:space="preserve">Download Page:</t>
  </si>
  <si>
    <t xml:space="preserve">Open Download Page:</t>
  </si>
  <si>
    <t xml:space="preserve">I have hosted documents in my website as government websites frequently change.</t>
  </si>
  <si>
    <t xml:space="preserve">Please note, though my website is on HTTP protocol, all files as I have checked are virus free.</t>
  </si>
  <si>
    <t xml:space="preserve">No Liability</t>
  </si>
  <si>
    <t xml:space="preserve">The Question of “Whole Body”</t>
  </si>
  <si>
    <t xml:space="preserve">This concept is changed in Gazette of 2018, and in locomotor disability the term “Whole body” is used only in case of some features of cerebral palsy only.</t>
  </si>
  <si>
    <t xml:space="preserve">In short the value one calculates for each part, applies to the whole system. The explanation is as below.</t>
  </si>
  <si>
    <t xml:space="preserve">In principle, the function of one part cannot be replaced by other, therefore each functional part in itself is 100% and thus loss of function/ PPI of that part is taken as 100%.   NIOH Manual 2001 (Preface)</t>
  </si>
  <si>
    <t xml:space="preserve"> So, the value one calculates for each part, applies to whole musculoskeletal system. If more than one part of musculoskeletal system is involved, those values are combined using combining formula in descending order. No question of dividing the values by any number. This point is explained further below. This is the gist from Gazette 2018 : Locomotor disability referred above.</t>
  </si>
  <si>
    <t xml:space="preserve">Locomotor disability is explained in the above Gazette in 11 sections, A to K.  
In RTA cases up to three sections are involved. A, B and C.</t>
  </si>
  <si>
    <t xml:space="preserve">Section A : Upper and Lower Extremities.</t>
  </si>
  <si>
    <t xml:space="preserve">1. Upper extremity.  “Disability is to be certified in relation to that upper extremity.”   “The upper extremity is divided into two component parts…”   You can see that, those values get subsequently combined.   That means the context of ‘divided’ here is not halved or made into two or three ‘equal’ parts.  It means the process of measurement is separated in sections, limbs and components and divisions so that the process gets organized.  
For example, “Measurement of the loss of function of arm component consists of ..” three divisions.  These values also get combined subsequently.</t>
  </si>
  <si>
    <t xml:space="preserve"> 2. Lower extremity.   “The measurement of loss of function in lower extremity is divided into two components”.  You can see that, these values subsequently get combined. That means the context of ‘divided’ here is not halved. 
It means the process of measurement is separated in sections, limbs and components and divisions so that the process gets organized.    </t>
  </si>
  <si>
    <t xml:space="preserve"> Section B  Spine.  </t>
  </si>
  <si>
    <t xml:space="preserve">“Permanent physical impairment should be awarded in relation to the Spine.”</t>
  </si>
  <si>
    <t xml:space="preserve">Section C  Amputations.</t>
  </si>
  <si>
    <t xml:space="preserve">In cases of multiple amputees, the % of permanent impairment is to be computed by using the combining formula. This applies to all limbs. The final value applies to whole musculoskeletal system. That means, if there is single amputation, for example, in case of forequarter amputation 100% disability applies to whole body. No question of diving that value.</t>
  </si>
  <si>
    <t xml:space="preserve"> Other sections.</t>
  </si>
  <si>
    <t xml:space="preserve">In cases with bilateral involvement, % PPI is calculated for each side and then combining formula is used. (Club foot, Lymphoedema – in musculoskeletal system) </t>
  </si>
  <si>
    <t xml:space="preserve">If more than one part of musculoskeletal system is involved, how to get a single value for whole person or whole musculoskeletal system? </t>
  </si>
  <si>
    <t xml:space="preserve">This is explained in section VIII Multiple Disability Page 105 and 106, as below.</t>
  </si>
  <si>
    <t xml:space="preserve">The guidelines used for every single disability shall be used for assessment of each disability of a person having multiple disability in the first instance. For certifying more than two disabilities, each disability will be evaluated and the degree of disability will be calculated by the notified Specialists in the area.  Based on the score received for each disability, they will be graded from the most severe to the least severe.  And those values combined using combining formula telescopically.</t>
  </si>
</sst>
</file>

<file path=xl/styles.xml><?xml version="1.0" encoding="utf-8"?>
<styleSheet xmlns="http://schemas.openxmlformats.org/spreadsheetml/2006/main">
  <numFmts count="5">
    <numFmt numFmtId="164" formatCode="General"/>
    <numFmt numFmtId="165" formatCode="@"/>
    <numFmt numFmtId="166" formatCode="0"/>
    <numFmt numFmtId="167" formatCode="0.00"/>
    <numFmt numFmtId="168" formatCode="General"/>
  </numFmts>
  <fonts count="31">
    <font>
      <sz val="10"/>
      <name val="Arial"/>
      <family val="0"/>
      <charset val="1"/>
    </font>
    <font>
      <sz val="10"/>
      <name val="Arial"/>
      <family val="0"/>
    </font>
    <font>
      <sz val="10"/>
      <name val="Arial"/>
      <family val="0"/>
    </font>
    <font>
      <sz val="10"/>
      <name val="Arial"/>
      <family val="0"/>
    </font>
    <font>
      <sz val="10"/>
      <name val="Arial"/>
      <family val="2"/>
      <charset val="1"/>
    </font>
    <font>
      <b val="true"/>
      <sz val="12"/>
      <name val="Arial"/>
      <family val="2"/>
      <charset val="1"/>
    </font>
    <font>
      <sz val="6"/>
      <name val="Arial"/>
      <family val="2"/>
      <charset val="1"/>
    </font>
    <font>
      <b val="true"/>
      <sz val="8"/>
      <name val="Arial"/>
      <family val="2"/>
      <charset val="1"/>
    </font>
    <font>
      <b val="true"/>
      <sz val="7"/>
      <name val="Arial"/>
      <family val="2"/>
      <charset val="1"/>
    </font>
    <font>
      <sz val="9"/>
      <name val="Arial"/>
      <family val="2"/>
      <charset val="1"/>
    </font>
    <font>
      <sz val="8"/>
      <name val="Arial"/>
      <family val="2"/>
      <charset val="1"/>
    </font>
    <font>
      <b val="true"/>
      <sz val="10"/>
      <name val="Arial"/>
      <family val="2"/>
      <charset val="1"/>
    </font>
    <font>
      <b val="true"/>
      <sz val="9"/>
      <name val="Arial"/>
      <family val="2"/>
      <charset val="1"/>
    </font>
    <font>
      <sz val="7"/>
      <name val="Arial"/>
      <family val="2"/>
      <charset val="1"/>
    </font>
    <font>
      <b val="true"/>
      <sz val="11"/>
      <name val="Arial"/>
      <family val="2"/>
      <charset val="1"/>
    </font>
    <font>
      <b val="true"/>
      <sz val="6"/>
      <name val="Arial"/>
      <family val="2"/>
      <charset val="1"/>
    </font>
    <font>
      <sz val="14"/>
      <name val="Arial"/>
      <family val="2"/>
      <charset val="1"/>
    </font>
    <font>
      <sz val="9"/>
      <color rgb="FF000000"/>
      <name val="Arial"/>
      <family val="2"/>
      <charset val="1"/>
    </font>
    <font>
      <u val="single"/>
      <sz val="10"/>
      <name val="Arial"/>
      <family val="2"/>
      <charset val="1"/>
    </font>
    <font>
      <b val="true"/>
      <u val="single"/>
      <sz val="12"/>
      <name val="Arial"/>
      <family val="2"/>
      <charset val="1"/>
    </font>
    <font>
      <sz val="11"/>
      <name val="Arial"/>
      <family val="2"/>
      <charset val="1"/>
    </font>
    <font>
      <sz val="12"/>
      <name val="Arial"/>
      <family val="2"/>
      <charset val="1"/>
    </font>
    <font>
      <b val="true"/>
      <sz val="14"/>
      <name val="Arial"/>
      <family val="2"/>
      <charset val="1"/>
    </font>
    <font>
      <b val="true"/>
      <vertAlign val="superscript"/>
      <sz val="12"/>
      <name val="Arial"/>
      <family val="2"/>
      <charset val="1"/>
    </font>
    <font>
      <sz val="7.5"/>
      <name val="Arial"/>
      <family val="2"/>
      <charset val="1"/>
    </font>
    <font>
      <sz val="8"/>
      <color rgb="FF000000"/>
      <name val="Arial"/>
      <family val="2"/>
      <charset val="1"/>
    </font>
    <font>
      <sz val="10"/>
      <color rgb="FFBBE33D"/>
      <name val="Arial"/>
      <family val="2"/>
      <charset val="1"/>
    </font>
    <font>
      <sz val="10"/>
      <color rgb="FF000000"/>
      <name val="Arial"/>
      <family val="2"/>
      <charset val="1"/>
    </font>
    <font>
      <b val="true"/>
      <sz val="10"/>
      <name val="Arial"/>
      <family val="0"/>
      <charset val="1"/>
    </font>
    <font>
      <sz val="9"/>
      <name val="Arial"/>
      <family val="0"/>
      <charset val="1"/>
    </font>
    <font>
      <sz val="10"/>
      <color rgb="FF0000FF"/>
      <name val="Arial"/>
      <family val="0"/>
      <charset val="1"/>
    </font>
  </fonts>
  <fills count="27">
    <fill>
      <patternFill patternType="none"/>
    </fill>
    <fill>
      <patternFill patternType="gray125"/>
    </fill>
    <fill>
      <patternFill patternType="solid">
        <fgColor rgb="FFCCFFFF"/>
        <bgColor rgb="FFFFFFFF"/>
      </patternFill>
    </fill>
    <fill>
      <patternFill patternType="solid">
        <fgColor rgb="FFFFFFFF"/>
        <bgColor rgb="FFFFFFD7"/>
      </patternFill>
    </fill>
    <fill>
      <patternFill patternType="solid">
        <fgColor rgb="FFFF66FF"/>
        <bgColor rgb="FFFF99CC"/>
      </patternFill>
    </fill>
    <fill>
      <patternFill patternType="solid">
        <fgColor rgb="FFFFFF99"/>
        <bgColor rgb="FFFFFFD7"/>
      </patternFill>
    </fill>
    <fill>
      <patternFill patternType="solid">
        <fgColor rgb="FFFFCC99"/>
        <bgColor rgb="FFDCDCDC"/>
      </patternFill>
    </fill>
    <fill>
      <patternFill patternType="solid">
        <fgColor rgb="FF33CCCC"/>
        <bgColor rgb="FF00CCFF"/>
      </patternFill>
    </fill>
    <fill>
      <patternFill patternType="solid">
        <fgColor rgb="FF99FF33"/>
        <bgColor rgb="FF99FF66"/>
      </patternFill>
    </fill>
    <fill>
      <patternFill patternType="solid">
        <fgColor rgb="FFFF99CC"/>
        <bgColor rgb="FFCC99FF"/>
      </patternFill>
    </fill>
    <fill>
      <patternFill patternType="solid">
        <fgColor rgb="FFFF9900"/>
        <bgColor rgb="FFFAA61A"/>
      </patternFill>
    </fill>
    <fill>
      <patternFill patternType="solid">
        <fgColor rgb="FFE6E905"/>
        <bgColor rgb="FFFFD700"/>
      </patternFill>
    </fill>
    <fill>
      <patternFill patternType="solid">
        <fgColor rgb="FFB4C7DC"/>
        <bgColor rgb="FFCCCCCC"/>
      </patternFill>
    </fill>
    <fill>
      <patternFill patternType="solid">
        <fgColor rgb="FFCCCCCC"/>
        <bgColor rgb="FFB4C7DC"/>
      </patternFill>
    </fill>
    <fill>
      <patternFill patternType="solid">
        <fgColor rgb="FF99FF66"/>
        <bgColor rgb="FF99FF33"/>
      </patternFill>
    </fill>
    <fill>
      <patternFill patternType="solid">
        <fgColor rgb="FFCC99FF"/>
        <bgColor rgb="FFFF99CC"/>
      </patternFill>
    </fill>
    <fill>
      <patternFill patternType="solid">
        <fgColor rgb="FF00FFFF"/>
        <bgColor rgb="FF00FFFF"/>
      </patternFill>
    </fill>
    <fill>
      <patternFill patternType="solid">
        <fgColor rgb="FFFFCC00"/>
        <bgColor rgb="FFFFD700"/>
      </patternFill>
    </fill>
    <fill>
      <patternFill patternType="solid">
        <fgColor rgb="FFDEDCE6"/>
        <bgColor rgb="FFDCDCDC"/>
      </patternFill>
    </fill>
    <fill>
      <patternFill patternType="solid">
        <fgColor rgb="FFFAA61A"/>
        <bgColor rgb="FFFF9900"/>
      </patternFill>
    </fill>
    <fill>
      <patternFill patternType="solid">
        <fgColor rgb="FFFFFFD7"/>
        <bgColor rgb="FFFFFFFF"/>
      </patternFill>
    </fill>
    <fill>
      <patternFill patternType="solid">
        <fgColor rgb="FF99FFFF"/>
        <bgColor rgb="FFCCFFFF"/>
      </patternFill>
    </fill>
    <fill>
      <patternFill patternType="solid">
        <fgColor rgb="FFBBE33D"/>
        <bgColor rgb="FF9ACD32"/>
      </patternFill>
    </fill>
    <fill>
      <patternFill patternType="solid">
        <fgColor rgb="FFFFD700"/>
        <bgColor rgb="FFFFCC00"/>
      </patternFill>
    </fill>
    <fill>
      <patternFill patternType="solid">
        <fgColor rgb="FFDCDCDC"/>
        <bgColor rgb="FFDEDCE6"/>
      </patternFill>
    </fill>
    <fill>
      <patternFill patternType="solid">
        <fgColor rgb="FF9ACD32"/>
        <bgColor rgb="FFBBE33D"/>
      </patternFill>
    </fill>
    <fill>
      <patternFill patternType="solid">
        <fgColor rgb="FFFFFF00"/>
        <bgColor rgb="FFE6E905"/>
      </patternFill>
    </fill>
  </fills>
  <borders count="8">
    <border diagonalUp="false" diagonalDown="false">
      <left/>
      <right/>
      <top/>
      <bottom/>
      <diagonal/>
    </border>
    <border diagonalUp="false" diagonalDown="false">
      <left style="hair"/>
      <right style="hair"/>
      <top style="hair"/>
      <bottom style="hair"/>
      <diagonal/>
    </border>
    <border diagonalUp="false" diagonalDown="false">
      <left/>
      <right/>
      <top style="hair"/>
      <bottom/>
      <diagonal/>
    </border>
    <border diagonalUp="false" diagonalDown="false">
      <left/>
      <right/>
      <top/>
      <bottom style="hair"/>
      <diagonal/>
    </border>
    <border diagonalUp="false" diagonalDown="false">
      <left/>
      <right/>
      <top/>
      <bottom style="thin"/>
      <diagonal/>
    </border>
    <border diagonalUp="false" diagonalDown="false">
      <left style="hair"/>
      <right style="hair"/>
      <top style="hair"/>
      <bottom/>
      <diagonal/>
    </border>
    <border diagonalUp="false" diagonalDown="false">
      <left style="hair"/>
      <right style="hair"/>
      <top/>
      <bottom style="hair"/>
      <diagonal/>
    </border>
    <border diagonalUp="false" diagonalDown="false">
      <left/>
      <right/>
      <top style="hair"/>
      <bottom style="hair"/>
      <diagonal/>
    </border>
  </borders>
  <cellStyleXfs count="20">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34">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false" applyProtection="false">
      <alignment horizontal="general" vertical="center" textRotation="0" wrapText="false" indent="0" shrinkToFit="false"/>
      <protection locked="true" hidden="false"/>
    </xf>
    <xf numFmtId="165" fontId="5" fillId="2" borderId="0" xfId="0" applyFont="true" applyBorder="true" applyAlignment="true" applyProtection="false">
      <alignment horizontal="center" vertical="top" textRotation="0" wrapText="true" indent="0" shrinkToFit="false"/>
      <protection locked="true" hidden="false"/>
    </xf>
    <xf numFmtId="165" fontId="6" fillId="2" borderId="0" xfId="0" applyFont="true" applyBorder="true" applyAlignment="true" applyProtection="false">
      <alignment horizontal="right" vertical="top" textRotation="0" wrapText="true" indent="0" shrinkToFit="false"/>
      <protection locked="true" hidden="false"/>
    </xf>
    <xf numFmtId="165" fontId="4" fillId="0" borderId="0" xfId="0" applyFont="true" applyBorder="false" applyAlignment="true" applyProtection="false">
      <alignment horizontal="general" vertical="top" textRotation="0" wrapText="true" indent="0" shrinkToFit="false"/>
      <protection locked="true" hidden="false"/>
    </xf>
    <xf numFmtId="165" fontId="7" fillId="2" borderId="0" xfId="0" applyFont="true" applyBorder="true" applyAlignment="true" applyProtection="false">
      <alignment horizontal="right" vertical="top" textRotation="0" wrapText="true" indent="0" shrinkToFit="false"/>
      <protection locked="true" hidden="false"/>
    </xf>
    <xf numFmtId="165" fontId="8" fillId="2" borderId="0" xfId="0" applyFont="true" applyBorder="true" applyAlignment="true" applyProtection="false">
      <alignment horizontal="center" vertical="center" textRotation="0" wrapText="true" indent="0" shrinkToFit="false"/>
      <protection locked="true" hidden="false"/>
    </xf>
    <xf numFmtId="165" fontId="9" fillId="2" borderId="0" xfId="0" applyFont="true" applyBorder="true" applyAlignment="true" applyProtection="false">
      <alignment horizontal="right" vertical="top" textRotation="0" wrapText="true" indent="0" shrinkToFit="false"/>
      <protection locked="true" hidden="false"/>
    </xf>
    <xf numFmtId="165" fontId="10" fillId="3" borderId="0" xfId="0" applyFont="true" applyBorder="true" applyAlignment="true" applyProtection="true">
      <alignment horizontal="left" vertical="top" textRotation="0" wrapText="true" indent="0" shrinkToFit="false"/>
      <protection locked="false" hidden="false"/>
    </xf>
    <xf numFmtId="165" fontId="10" fillId="2" borderId="0" xfId="0" applyFont="true" applyBorder="true" applyAlignment="true" applyProtection="false">
      <alignment horizontal="right" vertical="top" textRotation="0" wrapText="true" indent="0" shrinkToFit="false"/>
      <protection locked="true" hidden="false"/>
    </xf>
    <xf numFmtId="165" fontId="11" fillId="3" borderId="0" xfId="0" applyFont="true" applyBorder="true" applyAlignment="true" applyProtection="true">
      <alignment horizontal="left" vertical="top" textRotation="0" wrapText="false" indent="0" shrinkToFit="false"/>
      <protection locked="false" hidden="false"/>
    </xf>
    <xf numFmtId="165" fontId="10" fillId="3" borderId="0" xfId="0" applyFont="true" applyBorder="true" applyAlignment="true" applyProtection="true">
      <alignment horizontal="left" vertical="top" textRotation="0" wrapText="false" indent="0" shrinkToFit="false"/>
      <protection locked="false" hidden="false"/>
    </xf>
    <xf numFmtId="165" fontId="10" fillId="2" borderId="0" xfId="0" applyFont="true" applyBorder="true" applyAlignment="true" applyProtection="false">
      <alignment horizontal="center" vertical="top" textRotation="0" wrapText="true" indent="0" shrinkToFit="false"/>
      <protection locked="true" hidden="false"/>
    </xf>
    <xf numFmtId="164" fontId="10" fillId="2" borderId="0" xfId="0" applyFont="true" applyBorder="true" applyAlignment="true" applyProtection="false">
      <alignment horizontal="center" vertical="center" textRotation="0" wrapText="true" indent="0" shrinkToFit="false"/>
      <protection locked="true" hidden="false"/>
    </xf>
    <xf numFmtId="166" fontId="5" fillId="2" borderId="0" xfId="0" applyFont="true" applyBorder="true" applyAlignment="true" applyProtection="true">
      <alignment horizontal="center" vertical="center" textRotation="0" wrapText="true" indent="0" shrinkToFit="false"/>
      <protection locked="true" hidden="false"/>
    </xf>
    <xf numFmtId="165" fontId="4" fillId="4" borderId="1" xfId="0" applyFont="true" applyBorder="true" applyAlignment="true" applyProtection="false">
      <alignment horizontal="center" vertical="center" textRotation="0" wrapText="true" indent="0" shrinkToFit="false"/>
      <protection locked="true" hidden="false"/>
    </xf>
    <xf numFmtId="165" fontId="9" fillId="4" borderId="1" xfId="0" applyFont="true" applyBorder="true" applyAlignment="true" applyProtection="false">
      <alignment horizontal="center" vertical="center" textRotation="0" wrapText="true" indent="0" shrinkToFit="false"/>
      <protection locked="true" hidden="false"/>
    </xf>
    <xf numFmtId="165" fontId="10" fillId="4" borderId="1" xfId="0" applyFont="true" applyBorder="true" applyAlignment="true" applyProtection="false">
      <alignment horizontal="center" vertical="center" textRotation="0" wrapText="true" indent="0" shrinkToFit="false"/>
      <protection locked="true" hidden="false"/>
    </xf>
    <xf numFmtId="164" fontId="12" fillId="5" borderId="0" xfId="0" applyFont="true" applyBorder="true" applyAlignment="true" applyProtection="false">
      <alignment horizontal="center" vertical="center" textRotation="0" wrapText="true" indent="0" shrinkToFit="false"/>
      <protection locked="true" hidden="false"/>
    </xf>
    <xf numFmtId="164" fontId="12" fillId="5" borderId="0" xfId="0" applyFont="true" applyBorder="true" applyAlignment="true" applyProtection="false">
      <alignment horizontal="center" vertical="center" textRotation="0" wrapText="false" indent="0" shrinkToFit="false"/>
      <protection locked="true" hidden="false"/>
    </xf>
    <xf numFmtId="164" fontId="4" fillId="6" borderId="2" xfId="0" applyFont="true" applyBorder="true" applyAlignment="true" applyProtection="false">
      <alignment horizontal="center" vertical="center" textRotation="0" wrapText="true" indent="0" shrinkToFit="false"/>
      <protection locked="true" hidden="false"/>
    </xf>
    <xf numFmtId="165" fontId="13" fillId="7" borderId="1" xfId="0" applyFont="true" applyBorder="true" applyAlignment="true" applyProtection="false">
      <alignment horizontal="center" vertical="center" textRotation="0" wrapText="true" indent="0" shrinkToFit="false"/>
      <protection locked="true" hidden="false"/>
    </xf>
    <xf numFmtId="165" fontId="9" fillId="3" borderId="1" xfId="0" applyFont="true" applyBorder="true" applyAlignment="true" applyProtection="false">
      <alignment horizontal="center" vertical="center" textRotation="0" wrapText="true" indent="0" shrinkToFit="false"/>
      <protection locked="true" hidden="false"/>
    </xf>
    <xf numFmtId="164" fontId="4" fillId="8" borderId="1"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true">
      <alignment horizontal="center" vertical="center" textRotation="0" wrapText="false" indent="0" shrinkToFit="false"/>
      <protection locked="false" hidden="false"/>
    </xf>
    <xf numFmtId="167" fontId="4" fillId="7" borderId="1" xfId="0" applyFont="true" applyBorder="true" applyAlignment="true" applyProtection="false">
      <alignment horizontal="center" vertical="center" textRotation="0" wrapText="false" indent="0" shrinkToFit="false"/>
      <protection locked="true" hidden="false"/>
    </xf>
    <xf numFmtId="164" fontId="9" fillId="6" borderId="0" xfId="0" applyFont="true" applyBorder="true" applyAlignment="true" applyProtection="false">
      <alignment horizontal="right" vertical="center" textRotation="0" wrapText="false" indent="0" shrinkToFit="false"/>
      <protection locked="true" hidden="false"/>
    </xf>
    <xf numFmtId="167" fontId="9" fillId="6" borderId="1"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general" vertical="center" textRotation="0" wrapText="false" indent="0" shrinkToFit="false"/>
      <protection locked="true" hidden="false"/>
    </xf>
    <xf numFmtId="168" fontId="10" fillId="6" borderId="1" xfId="0" applyFont="true" applyBorder="true" applyAlignment="true" applyProtection="false">
      <alignment horizontal="center" vertical="center" textRotation="0" wrapText="false" indent="0" shrinkToFit="false"/>
      <protection locked="true" hidden="false"/>
    </xf>
    <xf numFmtId="164" fontId="7" fillId="6" borderId="3" xfId="0" applyFont="true" applyBorder="true" applyAlignment="true" applyProtection="false">
      <alignment horizontal="right" vertical="center" textRotation="0" wrapText="false" indent="0" shrinkToFit="false"/>
      <protection locked="true" hidden="false"/>
    </xf>
    <xf numFmtId="167" fontId="7" fillId="6" borderId="1" xfId="0" applyFont="true" applyBorder="true" applyAlignment="true" applyProtection="false">
      <alignment horizontal="center" vertical="center" textRotation="0" wrapText="false" indent="0" shrinkToFit="false"/>
      <protection locked="true" hidden="false"/>
    </xf>
    <xf numFmtId="164" fontId="4" fillId="5" borderId="0" xfId="0" applyFont="true" applyBorder="true" applyAlignment="true" applyProtection="false">
      <alignment horizontal="center" vertical="center" textRotation="0" wrapText="false" indent="0" shrinkToFit="false"/>
      <protection locked="true" hidden="false"/>
    </xf>
    <xf numFmtId="164" fontId="4" fillId="9" borderId="2" xfId="0" applyFont="true" applyBorder="true" applyAlignment="true" applyProtection="false">
      <alignment horizontal="center" vertical="center" textRotation="0" wrapText="true" indent="0" shrinkToFit="false"/>
      <protection locked="true" hidden="false"/>
    </xf>
    <xf numFmtId="164" fontId="11" fillId="5" borderId="0" xfId="0" applyFont="true" applyBorder="true" applyAlignment="true" applyProtection="false">
      <alignment horizontal="center" vertical="center" textRotation="0" wrapText="false" indent="0" shrinkToFit="false"/>
      <protection locked="true" hidden="false"/>
    </xf>
    <xf numFmtId="164" fontId="4" fillId="5" borderId="0" xfId="0" applyFont="true" applyBorder="true" applyAlignment="true" applyProtection="false">
      <alignment horizontal="general" vertical="center" textRotation="0" wrapText="false" indent="0" shrinkToFit="false"/>
      <protection locked="true" hidden="false"/>
    </xf>
    <xf numFmtId="164" fontId="9" fillId="5" borderId="0" xfId="0" applyFont="true" applyBorder="false" applyAlignment="true" applyProtection="false">
      <alignment horizontal="general" vertical="center" textRotation="0" wrapText="false" indent="0" shrinkToFit="false"/>
      <protection locked="true" hidden="false"/>
    </xf>
    <xf numFmtId="164" fontId="9" fillId="9" borderId="0" xfId="0" applyFont="true" applyBorder="true" applyAlignment="true" applyProtection="false">
      <alignment horizontal="right" vertical="center" textRotation="0" wrapText="false" indent="0" shrinkToFit="false"/>
      <protection locked="true" hidden="false"/>
    </xf>
    <xf numFmtId="167" fontId="4" fillId="9" borderId="1" xfId="0" applyFont="true" applyBorder="true" applyAlignment="true" applyProtection="false">
      <alignment horizontal="center" vertical="center" textRotation="0" wrapText="false" indent="0" shrinkToFit="false"/>
      <protection locked="true" hidden="false"/>
    </xf>
    <xf numFmtId="164" fontId="4" fillId="9" borderId="0" xfId="0" applyFont="true" applyBorder="true" applyAlignment="true" applyProtection="false">
      <alignment horizontal="right" vertical="center" textRotation="0" wrapText="false" indent="0" shrinkToFit="false"/>
      <protection locked="true" hidden="false"/>
    </xf>
    <xf numFmtId="168" fontId="10" fillId="9" borderId="1" xfId="0" applyFont="true" applyBorder="true" applyAlignment="true" applyProtection="false">
      <alignment horizontal="center" vertical="center" textRotation="0" wrapText="false" indent="0" shrinkToFit="false"/>
      <protection locked="true" hidden="false"/>
    </xf>
    <xf numFmtId="164" fontId="4" fillId="5" borderId="0" xfId="0" applyFont="true" applyBorder="true" applyAlignment="true" applyProtection="false">
      <alignment horizontal="general" vertical="bottom" textRotation="0" wrapText="false" indent="0" shrinkToFit="false"/>
      <protection locked="true" hidden="false"/>
    </xf>
    <xf numFmtId="164" fontId="9" fillId="5" borderId="0" xfId="0" applyFont="true" applyBorder="true" applyAlignment="true" applyProtection="false">
      <alignment horizontal="general" vertical="bottom" textRotation="0" wrapText="false" indent="0" shrinkToFit="false"/>
      <protection locked="true" hidden="false"/>
    </xf>
    <xf numFmtId="164" fontId="7" fillId="9" borderId="3" xfId="0" applyFont="true" applyBorder="true" applyAlignment="true" applyProtection="false">
      <alignment horizontal="right" vertical="center" textRotation="0" wrapText="false" indent="0" shrinkToFit="false"/>
      <protection locked="true" hidden="false"/>
    </xf>
    <xf numFmtId="167" fontId="7" fillId="9" borderId="1" xfId="0" applyFont="true" applyBorder="true" applyAlignment="true" applyProtection="false">
      <alignment horizontal="center" vertical="center" textRotation="0" wrapText="false" indent="0" shrinkToFit="false"/>
      <protection locked="true" hidden="false"/>
    </xf>
    <xf numFmtId="164" fontId="4" fillId="10" borderId="2" xfId="0" applyFont="true" applyBorder="true" applyAlignment="true" applyProtection="false">
      <alignment horizontal="center" vertical="center" textRotation="0" wrapText="true" indent="0" shrinkToFit="false"/>
      <protection locked="true" hidden="false"/>
    </xf>
    <xf numFmtId="164" fontId="9" fillId="10" borderId="0" xfId="0" applyFont="true" applyBorder="true" applyAlignment="true" applyProtection="false">
      <alignment horizontal="right" vertical="center" textRotation="0" wrapText="false" indent="0" shrinkToFit="false"/>
      <protection locked="true" hidden="false"/>
    </xf>
    <xf numFmtId="167" fontId="4" fillId="10" borderId="1" xfId="0" applyFont="true" applyBorder="true" applyAlignment="true" applyProtection="false">
      <alignment horizontal="center" vertical="bottom" textRotation="0" wrapText="false" indent="0" shrinkToFit="false"/>
      <protection locked="true" hidden="false"/>
    </xf>
    <xf numFmtId="164" fontId="4" fillId="10" borderId="0" xfId="0" applyFont="true" applyBorder="true" applyAlignment="true" applyProtection="false">
      <alignment horizontal="right" vertical="center" textRotation="0" wrapText="false" indent="0" shrinkToFit="false"/>
      <protection locked="true" hidden="false"/>
    </xf>
    <xf numFmtId="168" fontId="10" fillId="10" borderId="1" xfId="0" applyFont="true" applyBorder="true" applyAlignment="true" applyProtection="false">
      <alignment horizontal="center" vertical="center" textRotation="0" wrapText="false" indent="0" shrinkToFit="false"/>
      <protection locked="true" hidden="false"/>
    </xf>
    <xf numFmtId="164" fontId="7" fillId="10" borderId="3" xfId="0" applyFont="true" applyBorder="true" applyAlignment="true" applyProtection="false">
      <alignment horizontal="right" vertical="center" textRotation="0" wrapText="false" indent="0" shrinkToFit="false"/>
      <protection locked="true" hidden="false"/>
    </xf>
    <xf numFmtId="167" fontId="10" fillId="10" borderId="1" xfId="0" applyFont="true" applyBorder="true" applyAlignment="true" applyProtection="false">
      <alignment horizontal="center" vertical="center" textRotation="0" wrapText="false" indent="0" shrinkToFit="false"/>
      <protection locked="true" hidden="false"/>
    </xf>
    <xf numFmtId="164" fontId="10" fillId="5" borderId="0" xfId="0" applyFont="true" applyBorder="true" applyAlignment="true" applyProtection="false">
      <alignment horizontal="left" vertical="center" textRotation="0" wrapText="false" indent="0" shrinkToFit="false"/>
      <protection locked="true" hidden="false"/>
    </xf>
    <xf numFmtId="164" fontId="0" fillId="0" borderId="0" xfId="0" applyFont="true" applyBorder="true" applyAlignment="true" applyProtection="false">
      <alignment horizontal="left" vertical="center" textRotation="0" wrapText="false" indent="0" shrinkToFit="false"/>
      <protection locked="true" hidden="false"/>
    </xf>
    <xf numFmtId="164" fontId="0" fillId="0" borderId="0" xfId="0" applyFont="true" applyBorder="false" applyAlignment="true" applyProtection="false">
      <alignment horizontal="right" vertical="center" textRotation="0" wrapText="false" indent="0" shrinkToFit="false"/>
      <protection locked="true" hidden="false"/>
    </xf>
    <xf numFmtId="165" fontId="4" fillId="2" borderId="0" xfId="0" applyFont="true" applyBorder="false" applyAlignment="true" applyProtection="false">
      <alignment horizontal="general" vertical="top" textRotation="0" wrapText="true" indent="0" shrinkToFit="false"/>
      <protection locked="true" hidden="false"/>
    </xf>
    <xf numFmtId="165" fontId="9" fillId="2" borderId="0" xfId="0" applyFont="true" applyBorder="true" applyAlignment="true" applyProtection="false">
      <alignment horizontal="right" vertical="bottom" textRotation="0" wrapText="true" indent="0" shrinkToFit="false"/>
      <protection locked="true" hidden="false"/>
    </xf>
    <xf numFmtId="165" fontId="13" fillId="2" borderId="0" xfId="0" applyFont="true" applyBorder="false" applyAlignment="true" applyProtection="false">
      <alignment horizontal="general" vertical="top" textRotation="0" wrapText="true" indent="0" shrinkToFit="false"/>
      <protection locked="true" hidden="false"/>
    </xf>
    <xf numFmtId="165" fontId="12" fillId="2" borderId="0" xfId="0" applyFont="true" applyBorder="true" applyAlignment="true" applyProtection="false">
      <alignment horizontal="right" vertical="top" textRotation="0" wrapText="true" indent="0" shrinkToFit="false"/>
      <protection locked="true" hidden="false"/>
    </xf>
    <xf numFmtId="165" fontId="13" fillId="2" borderId="0" xfId="0" applyFont="true" applyBorder="true" applyAlignment="true" applyProtection="false">
      <alignment horizontal="center" vertical="top" textRotation="0" wrapText="true" indent="0" shrinkToFit="false"/>
      <protection locked="true" hidden="false"/>
    </xf>
    <xf numFmtId="165" fontId="5" fillId="2" borderId="0" xfId="0" applyFont="true" applyBorder="true" applyAlignment="true" applyProtection="false">
      <alignment horizontal="left" vertical="top" textRotation="0" wrapText="true" indent="0" shrinkToFit="false"/>
      <protection locked="true" hidden="false"/>
    </xf>
    <xf numFmtId="168" fontId="10" fillId="2" borderId="0" xfId="0" applyFont="true" applyBorder="true" applyAlignment="true" applyProtection="false">
      <alignment horizontal="left" vertical="top" textRotation="0" wrapText="false" indent="0" shrinkToFit="false"/>
      <protection locked="true" hidden="false"/>
    </xf>
    <xf numFmtId="168" fontId="11" fillId="2" borderId="0" xfId="0" applyFont="true" applyBorder="true" applyAlignment="true" applyProtection="false">
      <alignment horizontal="left" vertical="top" textRotation="0" wrapText="false" indent="0" shrinkToFit="false"/>
      <protection locked="true" hidden="false"/>
    </xf>
    <xf numFmtId="164" fontId="11" fillId="2" borderId="0" xfId="0" applyFont="true" applyBorder="true" applyAlignment="true" applyProtection="false">
      <alignment horizontal="left" vertical="top" textRotation="0" wrapText="false" indent="0" shrinkToFit="false"/>
      <protection locked="true" hidden="false"/>
    </xf>
    <xf numFmtId="166" fontId="5" fillId="2" borderId="0" xfId="0" applyFont="true" applyBorder="true" applyAlignment="true" applyProtection="true">
      <alignment horizontal="center" vertical="top" textRotation="0" wrapText="true" indent="0" shrinkToFit="false"/>
      <protection locked="true" hidden="false"/>
    </xf>
    <xf numFmtId="164" fontId="4" fillId="11" borderId="1" xfId="0" applyFont="true" applyBorder="true" applyAlignment="true" applyProtection="false">
      <alignment horizontal="center" vertical="center" textRotation="0" wrapText="false" indent="0" shrinkToFit="false"/>
      <protection locked="true" hidden="false"/>
    </xf>
    <xf numFmtId="164" fontId="4" fillId="11" borderId="1" xfId="0" applyFont="true" applyBorder="true" applyAlignment="true" applyProtection="false">
      <alignment horizontal="center" vertical="center" textRotation="0" wrapText="true" indent="0" shrinkToFit="false"/>
      <protection locked="true" hidden="false"/>
    </xf>
    <xf numFmtId="164" fontId="7" fillId="11" borderId="0" xfId="0" applyFont="true" applyBorder="true" applyAlignment="true" applyProtection="false">
      <alignment horizontal="center" vertical="center" textRotation="0" wrapText="false" indent="0" shrinkToFit="false"/>
      <protection locked="true" hidden="false"/>
    </xf>
    <xf numFmtId="164" fontId="10" fillId="12" borderId="1" xfId="0" applyFont="true" applyBorder="true" applyAlignment="true" applyProtection="false">
      <alignment horizontal="center" vertical="center" textRotation="0" wrapText="false" indent="0" shrinkToFit="false"/>
      <protection locked="true" hidden="false"/>
    </xf>
    <xf numFmtId="164" fontId="10" fillId="8" borderId="0" xfId="0" applyFont="true" applyBorder="false" applyAlignment="true" applyProtection="false">
      <alignment horizontal="center" vertical="center" textRotation="0" wrapText="false" indent="0" shrinkToFit="false"/>
      <protection locked="true" hidden="false"/>
    </xf>
    <xf numFmtId="164" fontId="10" fillId="0" borderId="0" xfId="0" applyFont="true" applyBorder="false" applyAlignment="true" applyProtection="true">
      <alignment horizontal="center" vertical="center" textRotation="0" wrapText="false" indent="0" shrinkToFit="false"/>
      <protection locked="false" hidden="false"/>
    </xf>
    <xf numFmtId="167" fontId="10" fillId="7" borderId="1" xfId="0" applyFont="true" applyBorder="true" applyAlignment="true" applyProtection="false">
      <alignment horizontal="center" vertical="center" textRotation="0" wrapText="false" indent="0" shrinkToFit="false"/>
      <protection locked="true" hidden="false"/>
    </xf>
    <xf numFmtId="164" fontId="10" fillId="11" borderId="0" xfId="0" applyFont="true" applyBorder="true" applyAlignment="true" applyProtection="false">
      <alignment horizontal="center" vertical="center" textRotation="0" wrapText="false" indent="0" shrinkToFit="false"/>
      <protection locked="true" hidden="false"/>
    </xf>
    <xf numFmtId="164" fontId="10" fillId="12" borderId="0" xfId="0" applyFont="true" applyBorder="true" applyAlignment="true" applyProtection="false">
      <alignment horizontal="right" vertical="center" textRotation="0" wrapText="false" indent="0" shrinkToFit="false"/>
      <protection locked="true" hidden="false"/>
    </xf>
    <xf numFmtId="164" fontId="10" fillId="11" borderId="3" xfId="0" applyFont="true" applyBorder="true" applyAlignment="true" applyProtection="false">
      <alignment horizontal="center" vertical="center" textRotation="0" wrapText="false" indent="0" shrinkToFit="false"/>
      <protection locked="true" hidden="false"/>
    </xf>
    <xf numFmtId="164" fontId="10" fillId="12" borderId="4" xfId="0" applyFont="true" applyBorder="true" applyAlignment="true" applyProtection="false">
      <alignment horizontal="right" vertical="center" textRotation="0" wrapText="false" indent="0" shrinkToFit="false"/>
      <protection locked="true" hidden="false"/>
    </xf>
    <xf numFmtId="164" fontId="10" fillId="13" borderId="1" xfId="0" applyFont="true" applyBorder="true" applyAlignment="true" applyProtection="false">
      <alignment horizontal="center" vertical="center" textRotation="0" wrapText="false" indent="0" shrinkToFit="false"/>
      <protection locked="true" hidden="false"/>
    </xf>
    <xf numFmtId="164" fontId="10" fillId="13" borderId="0" xfId="0" applyFont="true" applyBorder="true" applyAlignment="true" applyProtection="false">
      <alignment horizontal="right" vertical="center" textRotation="0" wrapText="false" indent="0" shrinkToFit="false"/>
      <protection locked="true" hidden="false"/>
    </xf>
    <xf numFmtId="164" fontId="10" fillId="13" borderId="4" xfId="0" applyFont="true" applyBorder="true" applyAlignment="true" applyProtection="false">
      <alignment horizontal="right" vertical="center" textRotation="0" wrapText="false" indent="0" shrinkToFit="false"/>
      <protection locked="true" hidden="false"/>
    </xf>
    <xf numFmtId="164" fontId="13" fillId="12" borderId="1" xfId="0" applyFont="true" applyBorder="true" applyAlignment="true" applyProtection="false">
      <alignment horizontal="center" vertical="center" textRotation="0" wrapText="true" indent="0" shrinkToFit="false"/>
      <protection locked="true" hidden="false"/>
    </xf>
    <xf numFmtId="164" fontId="13" fillId="13" borderId="1" xfId="0" applyFont="true" applyBorder="true" applyAlignment="true" applyProtection="false">
      <alignment horizontal="center" vertical="center" textRotation="0" wrapText="false" indent="0" shrinkToFit="false"/>
      <protection locked="true" hidden="false"/>
    </xf>
    <xf numFmtId="164" fontId="13" fillId="13" borderId="1" xfId="0" applyFont="true" applyBorder="true" applyAlignment="true" applyProtection="false">
      <alignment horizontal="center" vertical="center" textRotation="0" wrapText="true" indent="0" shrinkToFit="false"/>
      <protection locked="true" hidden="false"/>
    </xf>
    <xf numFmtId="164" fontId="10" fillId="11" borderId="0" xfId="0" applyFont="true" applyBorder="true" applyAlignment="true" applyProtection="false">
      <alignment horizontal="right" vertical="center" textRotation="0" wrapText="true" indent="0" shrinkToFit="false"/>
      <protection locked="true" hidden="false"/>
    </xf>
    <xf numFmtId="167" fontId="10" fillId="11" borderId="1" xfId="0" applyFont="true" applyBorder="true" applyAlignment="true" applyProtection="false">
      <alignment horizontal="center" vertical="center" textRotation="0" wrapText="false" indent="0" shrinkToFit="false"/>
      <protection locked="true" hidden="false"/>
    </xf>
    <xf numFmtId="164" fontId="7" fillId="11" borderId="0" xfId="0" applyFont="true" applyBorder="true" applyAlignment="true" applyProtection="false">
      <alignment horizontal="right" vertical="center" textRotation="0" wrapText="false" indent="0" shrinkToFit="false"/>
      <protection locked="true" hidden="false"/>
    </xf>
    <xf numFmtId="168" fontId="10" fillId="11" borderId="1" xfId="0" applyFont="true" applyBorder="true" applyAlignment="true" applyProtection="false">
      <alignment horizontal="center" vertical="center" textRotation="0" wrapText="false" indent="0" shrinkToFit="false"/>
      <protection locked="true" hidden="false"/>
    </xf>
    <xf numFmtId="164" fontId="7" fillId="11" borderId="4" xfId="0" applyFont="true" applyBorder="true" applyAlignment="true" applyProtection="false">
      <alignment horizontal="right" vertical="center" textRotation="0" wrapText="false" indent="0" shrinkToFit="false"/>
      <protection locked="true" hidden="false"/>
    </xf>
    <xf numFmtId="164" fontId="14" fillId="5" borderId="1" xfId="0" applyFont="true" applyBorder="true" applyAlignment="true" applyProtection="false">
      <alignment horizontal="right" vertical="center" textRotation="0" wrapText="true" indent="0" shrinkToFit="false"/>
      <protection locked="true" hidden="false"/>
    </xf>
    <xf numFmtId="167" fontId="14" fillId="5" borderId="1" xfId="0" applyFont="true" applyBorder="true" applyAlignment="true" applyProtection="false">
      <alignment horizontal="center" vertical="center" textRotation="0" wrapText="true" indent="0" shrinkToFit="false"/>
      <protection locked="true" hidden="false"/>
    </xf>
    <xf numFmtId="164" fontId="13" fillId="5" borderId="0"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false" applyAlignment="true" applyProtection="false">
      <alignment horizontal="left" vertical="center" textRotation="0" wrapText="false" indent="0" shrinkToFit="false"/>
      <protection locked="true" hidden="false"/>
    </xf>
    <xf numFmtId="165" fontId="9" fillId="2" borderId="0" xfId="0" applyFont="true" applyBorder="true" applyAlignment="true" applyProtection="false">
      <alignment horizontal="right" vertical="center" textRotation="0" wrapText="true" indent="0" shrinkToFit="false"/>
      <protection locked="true" hidden="false"/>
    </xf>
    <xf numFmtId="164" fontId="4" fillId="6" borderId="1" xfId="0" applyFont="true" applyBorder="true" applyAlignment="true" applyProtection="false">
      <alignment horizontal="center" vertical="center" textRotation="0" wrapText="false" indent="0" shrinkToFit="false"/>
      <protection locked="true" hidden="false"/>
    </xf>
    <xf numFmtId="164" fontId="10" fillId="7" borderId="1" xfId="0" applyFont="true" applyBorder="true" applyAlignment="true" applyProtection="false">
      <alignment horizontal="center" vertical="center" textRotation="0" wrapText="false" indent="0" shrinkToFit="false"/>
      <protection locked="true" hidden="false"/>
    </xf>
    <xf numFmtId="164" fontId="9" fillId="3" borderId="1" xfId="0" applyFont="true" applyBorder="true" applyAlignment="true" applyProtection="false">
      <alignment horizontal="center" vertical="center" textRotation="0" wrapText="false" indent="0" shrinkToFit="false"/>
      <protection locked="true" hidden="false"/>
    </xf>
    <xf numFmtId="164" fontId="4" fillId="8" borderId="0" xfId="0" applyFont="true" applyBorder="false" applyAlignment="true" applyProtection="false">
      <alignment horizontal="center" vertical="bottom" textRotation="0" wrapText="false" indent="0" shrinkToFit="false"/>
      <protection locked="true" hidden="false"/>
    </xf>
    <xf numFmtId="164" fontId="4" fillId="0" borderId="0" xfId="0" applyFont="true" applyBorder="false" applyAlignment="true" applyProtection="true">
      <alignment horizontal="center" vertical="bottom" textRotation="0" wrapText="false" indent="0" shrinkToFit="false"/>
      <protection locked="false" hidden="false"/>
    </xf>
    <xf numFmtId="167" fontId="4" fillId="7" borderId="0" xfId="0" applyFont="true" applyBorder="false" applyAlignment="true" applyProtection="false">
      <alignment horizontal="center" vertical="bottom" textRotation="0" wrapText="false" indent="0" shrinkToFit="false"/>
      <protection locked="true" hidden="false"/>
    </xf>
    <xf numFmtId="164" fontId="10" fillId="6" borderId="0" xfId="0" applyFont="true" applyBorder="true" applyAlignment="true" applyProtection="false">
      <alignment horizontal="right" vertical="bottom" textRotation="0" wrapText="false" indent="0" shrinkToFit="false"/>
      <protection locked="true" hidden="false"/>
    </xf>
    <xf numFmtId="167" fontId="10" fillId="6" borderId="0" xfId="0" applyFont="true" applyBorder="false" applyAlignment="true" applyProtection="false">
      <alignment horizontal="center" vertical="bottom" textRotation="0" wrapText="false" indent="0" shrinkToFit="false"/>
      <protection locked="true" hidden="false"/>
    </xf>
    <xf numFmtId="164" fontId="10" fillId="0" borderId="0" xfId="0" applyFont="true" applyBorder="false" applyAlignment="false" applyProtection="false">
      <alignment horizontal="general" vertical="center" textRotation="0" wrapText="false" indent="0" shrinkToFit="false"/>
      <protection locked="true" hidden="false"/>
    </xf>
    <xf numFmtId="164" fontId="10" fillId="6" borderId="0" xfId="0" applyFont="true" applyBorder="true" applyAlignment="true" applyProtection="false">
      <alignment horizontal="right" vertical="center" textRotation="0" wrapText="false" indent="0" shrinkToFit="false"/>
      <protection locked="true" hidden="false"/>
    </xf>
    <xf numFmtId="168" fontId="10" fillId="6" borderId="0" xfId="0" applyFont="true" applyBorder="false" applyAlignment="true" applyProtection="false">
      <alignment horizontal="center" vertical="center" textRotation="0" wrapText="fals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7" fillId="6" borderId="0" xfId="0" applyFont="true" applyBorder="true" applyAlignment="true" applyProtection="false">
      <alignment horizontal="right" vertical="center" textRotation="0" wrapText="false" indent="0" shrinkToFit="false"/>
      <protection locked="true" hidden="false"/>
    </xf>
    <xf numFmtId="167" fontId="10" fillId="6" borderId="0" xfId="0" applyFont="true" applyBorder="false" applyAlignment="true" applyProtection="false">
      <alignment horizontal="center" vertical="center" textRotation="0" wrapText="false" indent="0" shrinkToFit="false"/>
      <protection locked="true" hidden="false"/>
    </xf>
    <xf numFmtId="164" fontId="4" fillId="9" borderId="1" xfId="0" applyFont="true" applyBorder="true" applyAlignment="true" applyProtection="false">
      <alignment horizontal="center" vertical="center" textRotation="0" wrapText="false" indent="0" shrinkToFit="false"/>
      <protection locked="true" hidden="false"/>
    </xf>
    <xf numFmtId="164" fontId="10" fillId="7" borderId="1" xfId="0" applyFont="true" applyBorder="true" applyAlignment="true" applyProtection="false">
      <alignment horizontal="general" vertical="bottom" textRotation="0" wrapText="false" indent="0" shrinkToFit="false"/>
      <protection locked="true" hidden="false"/>
    </xf>
    <xf numFmtId="164" fontId="9" fillId="3" borderId="1" xfId="0" applyFont="true" applyBorder="true" applyAlignment="true" applyProtection="false">
      <alignment horizontal="center" vertical="bottom" textRotation="0" wrapText="false" indent="0" shrinkToFit="false"/>
      <protection locked="true" hidden="false"/>
    </xf>
    <xf numFmtId="164" fontId="10" fillId="9" borderId="0" xfId="0" applyFont="true" applyBorder="true" applyAlignment="true" applyProtection="false">
      <alignment horizontal="right" vertical="bottom" textRotation="0" wrapText="false" indent="0" shrinkToFit="false"/>
      <protection locked="true" hidden="false"/>
    </xf>
    <xf numFmtId="167" fontId="10" fillId="9" borderId="0" xfId="0" applyFont="true" applyBorder="false" applyAlignment="true" applyProtection="false">
      <alignment horizontal="center" vertical="bottom" textRotation="0" wrapText="false" indent="0" shrinkToFit="false"/>
      <protection locked="true" hidden="false"/>
    </xf>
    <xf numFmtId="164" fontId="10" fillId="0" borderId="0" xfId="0" applyFont="true" applyBorder="false" applyAlignment="true" applyProtection="false">
      <alignment horizontal="general" vertical="bottom" textRotation="0" wrapText="false" indent="0" shrinkToFit="false"/>
      <protection locked="true" hidden="false"/>
    </xf>
    <xf numFmtId="168" fontId="10" fillId="9" borderId="0" xfId="0" applyFont="true" applyBorder="false" applyAlignment="true" applyProtection="false">
      <alignment horizontal="center" vertical="bottom" textRotation="0" wrapText="false" indent="0" shrinkToFit="false"/>
      <protection locked="true" hidden="false"/>
    </xf>
    <xf numFmtId="164" fontId="7" fillId="9" borderId="0" xfId="0" applyFont="true" applyBorder="true" applyAlignment="true" applyProtection="false">
      <alignment horizontal="right" vertical="bottom" textRotation="0" wrapText="false" indent="0" shrinkToFit="false"/>
      <protection locked="true" hidden="false"/>
    </xf>
    <xf numFmtId="164" fontId="4" fillId="10" borderId="1" xfId="0" applyFont="true" applyBorder="true" applyAlignment="true" applyProtection="false">
      <alignment horizontal="center" vertical="center" textRotation="0" wrapText="false" indent="0" shrinkToFit="false"/>
      <protection locked="true" hidden="false"/>
    </xf>
    <xf numFmtId="164" fontId="13" fillId="7" borderId="1" xfId="0" applyFont="true" applyBorder="true" applyAlignment="true" applyProtection="false">
      <alignment horizontal="general" vertical="center" textRotation="0" wrapText="false" indent="0" shrinkToFit="false"/>
      <protection locked="true" hidden="false"/>
    </xf>
    <xf numFmtId="164" fontId="10" fillId="10" borderId="0" xfId="0" applyFont="true" applyBorder="true" applyAlignment="true" applyProtection="false">
      <alignment horizontal="right" vertical="bottom" textRotation="0" wrapText="false" indent="0" shrinkToFit="false"/>
      <protection locked="true" hidden="false"/>
    </xf>
    <xf numFmtId="167" fontId="10" fillId="10" borderId="0" xfId="0" applyFont="true" applyBorder="false" applyAlignment="true" applyProtection="false">
      <alignment horizontal="center" vertical="bottom" textRotation="0" wrapText="false" indent="0" shrinkToFit="false"/>
      <protection locked="true" hidden="false"/>
    </xf>
    <xf numFmtId="168" fontId="10" fillId="10" borderId="0" xfId="0" applyFont="true" applyBorder="false" applyAlignment="true" applyProtection="false">
      <alignment horizontal="center" vertical="bottom" textRotation="0" wrapText="false" indent="0" shrinkToFit="false"/>
      <protection locked="true" hidden="false"/>
    </xf>
    <xf numFmtId="164" fontId="7" fillId="10" borderId="0" xfId="0" applyFont="true" applyBorder="true" applyAlignment="true" applyProtection="false">
      <alignment horizontal="right" vertical="bottom" textRotation="0" wrapText="false" indent="0" shrinkToFit="false"/>
      <protection locked="true" hidden="false"/>
    </xf>
    <xf numFmtId="166" fontId="4" fillId="4" borderId="1" xfId="0" applyFont="true" applyBorder="true" applyAlignment="true" applyProtection="true">
      <alignment horizontal="center" vertical="center" textRotation="0" wrapText="true" indent="0" shrinkToFit="false"/>
      <protection locked="true" hidden="false"/>
    </xf>
    <xf numFmtId="164" fontId="11" fillId="14" borderId="0" xfId="0" applyFont="true" applyBorder="false" applyAlignment="true" applyProtection="false">
      <alignment horizontal="general" vertical="bottom" textRotation="0" wrapText="false" indent="0" shrinkToFit="false"/>
      <protection locked="true" hidden="false"/>
    </xf>
    <xf numFmtId="164" fontId="4" fillId="14" borderId="0" xfId="0" applyFont="true" applyBorder="false" applyAlignment="true" applyProtection="false">
      <alignment horizontal="center" vertical="bottom" textRotation="0" wrapText="false" indent="0" shrinkToFit="false"/>
      <protection locked="true" hidden="false"/>
    </xf>
    <xf numFmtId="164" fontId="10" fillId="7" borderId="1" xfId="0" applyFont="true" applyBorder="true" applyAlignment="true" applyProtection="false">
      <alignment horizontal="left" vertical="center" textRotation="0" wrapText="true" indent="0" shrinkToFit="false"/>
      <protection locked="true" hidden="false"/>
    </xf>
    <xf numFmtId="164" fontId="10" fillId="3" borderId="1" xfId="0" applyFont="true" applyBorder="true" applyAlignment="true" applyProtection="false">
      <alignment horizontal="center" vertical="center" textRotation="0" wrapText="true" indent="0" shrinkToFit="false"/>
      <protection locked="true" hidden="false"/>
    </xf>
    <xf numFmtId="168" fontId="4" fillId="7" borderId="1" xfId="0" applyFont="true" applyBorder="true" applyAlignment="true" applyProtection="false">
      <alignment horizontal="center" vertical="center" textRotation="0" wrapText="false" indent="0" shrinkToFit="false"/>
      <protection locked="true" hidden="false"/>
    </xf>
    <xf numFmtId="164" fontId="4" fillId="14" borderId="0" xfId="0" applyFont="true" applyBorder="false" applyAlignment="true" applyProtection="false">
      <alignment horizontal="general" vertical="bottom" textRotation="0" wrapText="false" indent="0" shrinkToFit="false"/>
      <protection locked="true" hidden="false"/>
    </xf>
    <xf numFmtId="164" fontId="4" fillId="5" borderId="0" xfId="0" applyFont="true" applyBorder="false" applyAlignment="true" applyProtection="false">
      <alignment horizontal="general" vertical="bottom" textRotation="0" wrapText="false" indent="0" shrinkToFit="false"/>
      <protection locked="true" hidden="false"/>
    </xf>
    <xf numFmtId="164" fontId="10" fillId="5" borderId="0" xfId="0" applyFont="true" applyBorder="true" applyAlignment="true" applyProtection="false">
      <alignment horizontal="right" vertical="center" textRotation="0" wrapText="false" indent="0" shrinkToFit="false"/>
      <protection locked="true" hidden="false"/>
    </xf>
    <xf numFmtId="167" fontId="10" fillId="5" borderId="0" xfId="0" applyFont="true" applyBorder="false" applyAlignment="true" applyProtection="false">
      <alignment horizontal="center" vertical="center" textRotation="0" wrapText="false" indent="0" shrinkToFit="false"/>
      <protection locked="true" hidden="false"/>
    </xf>
    <xf numFmtId="164" fontId="4" fillId="2" borderId="0" xfId="0" applyFont="true" applyBorder="true" applyAlignment="true" applyProtection="false">
      <alignment horizontal="center" vertical="bottom" textRotation="0" wrapText="false" indent="0" shrinkToFit="false"/>
      <protection locked="true" hidden="false"/>
    </xf>
    <xf numFmtId="164" fontId="9" fillId="2" borderId="0" xfId="0" applyFont="true" applyBorder="true" applyAlignment="true" applyProtection="false">
      <alignment horizontal="center" vertical="center" textRotation="0" wrapText="false" indent="0" shrinkToFit="false"/>
      <protection locked="true" hidden="false"/>
    </xf>
    <xf numFmtId="164" fontId="4" fillId="15" borderId="0" xfId="0" applyFont="true" applyBorder="true" applyAlignment="true" applyProtection="false">
      <alignment horizontal="center" vertical="bottom" textRotation="0" wrapText="false" indent="0" shrinkToFit="false"/>
      <protection locked="true" hidden="false"/>
    </xf>
    <xf numFmtId="164" fontId="4" fillId="16" borderId="0" xfId="0" applyFont="true" applyBorder="true" applyAlignment="true" applyProtection="false">
      <alignment horizontal="center" vertical="bottom" textRotation="0" wrapText="false" indent="0" shrinkToFit="false"/>
      <protection locked="true" hidden="false"/>
    </xf>
    <xf numFmtId="164" fontId="4" fillId="2" borderId="0" xfId="0" applyFont="true" applyBorder="false" applyAlignment="true" applyProtection="false">
      <alignment horizontal="general" vertical="bottom" textRotation="0" wrapText="false" indent="0" shrinkToFit="false"/>
      <protection locked="true" hidden="false"/>
    </xf>
    <xf numFmtId="164" fontId="4" fillId="2" borderId="0" xfId="0" applyFont="true" applyBorder="true" applyAlignment="false" applyProtection="false">
      <alignment horizontal="general" vertical="center" textRotation="0" wrapText="false" indent="0" shrinkToFit="false"/>
      <protection locked="true" hidden="false"/>
    </xf>
    <xf numFmtId="167" fontId="11" fillId="15" borderId="0" xfId="0" applyFont="true" applyBorder="false" applyAlignment="true" applyProtection="false">
      <alignment horizontal="center" vertical="center" textRotation="0" wrapText="true" indent="0" shrinkToFit="false"/>
      <protection locked="true" hidden="false"/>
    </xf>
    <xf numFmtId="168" fontId="15" fillId="15" borderId="0" xfId="0" applyFont="true" applyBorder="false" applyAlignment="true" applyProtection="false">
      <alignment horizontal="center" vertical="center" textRotation="0" wrapText="true" indent="0" shrinkToFit="false"/>
      <protection locked="true" hidden="false"/>
    </xf>
    <xf numFmtId="167" fontId="11" fillId="16" borderId="0" xfId="0" applyFont="true" applyBorder="true" applyAlignment="true" applyProtection="false">
      <alignment horizontal="center" vertical="center" textRotation="0" wrapText="true" indent="0" shrinkToFit="false"/>
      <protection locked="true" hidden="false"/>
    </xf>
    <xf numFmtId="168" fontId="15" fillId="16" borderId="0" xfId="0" applyFont="true" applyBorder="true" applyAlignment="true" applyProtection="false">
      <alignment horizontal="center" vertical="center" textRotation="0" wrapText="true" indent="0" shrinkToFit="false"/>
      <protection locked="true" hidden="false"/>
    </xf>
    <xf numFmtId="164" fontId="4" fillId="2" borderId="0" xfId="0" applyFont="true" applyBorder="false" applyAlignment="false" applyProtection="false">
      <alignment horizontal="general" vertical="center" textRotation="0" wrapText="false" indent="0" shrinkToFit="false"/>
      <protection locked="true" hidden="false"/>
    </xf>
    <xf numFmtId="167" fontId="11" fillId="15" borderId="0" xfId="0" applyFont="true" applyBorder="false" applyAlignment="true" applyProtection="false">
      <alignment horizontal="center" vertical="top" textRotation="0" wrapText="true" indent="0" shrinkToFit="false"/>
      <protection locked="true" hidden="false"/>
    </xf>
    <xf numFmtId="168" fontId="15" fillId="15" borderId="0" xfId="0" applyFont="true" applyBorder="false" applyAlignment="true" applyProtection="false">
      <alignment horizontal="center" vertical="top" textRotation="0" wrapText="true" indent="0" shrinkToFit="false"/>
      <protection locked="true" hidden="false"/>
    </xf>
    <xf numFmtId="167" fontId="11" fillId="16" borderId="0" xfId="0" applyFont="true" applyBorder="true" applyAlignment="true" applyProtection="false">
      <alignment horizontal="center" vertical="top" textRotation="0" wrapText="true" indent="0" shrinkToFit="false"/>
      <protection locked="true" hidden="false"/>
    </xf>
    <xf numFmtId="164" fontId="4" fillId="0" borderId="0" xfId="0" applyFont="true" applyBorder="false" applyAlignment="true" applyProtection="false">
      <alignment horizontal="general" vertical="bottom" textRotation="0" wrapText="false" indent="0" shrinkToFit="false"/>
      <protection locked="true" hidden="false"/>
    </xf>
    <xf numFmtId="164" fontId="4" fillId="15" borderId="1" xfId="0" applyFont="true" applyBorder="true" applyAlignment="true" applyProtection="false">
      <alignment horizontal="center" vertical="bottom" textRotation="0" wrapText="false" indent="0" shrinkToFit="false"/>
      <protection locked="true" hidden="false"/>
    </xf>
    <xf numFmtId="164" fontId="4" fillId="16" borderId="1" xfId="0" applyFont="true" applyBorder="true" applyAlignment="true" applyProtection="false">
      <alignment horizontal="center" vertical="bottom" textRotation="0" wrapText="false" indent="0" shrinkToFit="false"/>
      <protection locked="true" hidden="false"/>
    </xf>
    <xf numFmtId="168" fontId="10" fillId="2" borderId="0" xfId="0" applyFont="true" applyBorder="true" applyAlignment="true" applyProtection="false">
      <alignment horizontal="right" vertical="center" textRotation="0" wrapText="false" indent="0" shrinkToFit="false"/>
      <protection locked="true" hidden="false"/>
    </xf>
    <xf numFmtId="167" fontId="9" fillId="15" borderId="1" xfId="0" applyFont="true" applyBorder="true" applyAlignment="true" applyProtection="false">
      <alignment horizontal="center" vertical="center" textRotation="0" wrapText="false" indent="0" shrinkToFit="false"/>
      <protection locked="true" hidden="false"/>
    </xf>
    <xf numFmtId="167" fontId="9" fillId="16" borderId="1" xfId="0" applyFont="true" applyBorder="true" applyAlignment="true" applyProtection="false">
      <alignment horizontal="center" vertical="bottom" textRotation="0" wrapText="false" indent="0" shrinkToFit="false"/>
      <protection locked="true" hidden="false"/>
    </xf>
    <xf numFmtId="168" fontId="10" fillId="2" borderId="0" xfId="0" applyFont="true" applyBorder="true" applyAlignment="true" applyProtection="false">
      <alignment horizontal="general" vertical="bottom" textRotation="0" wrapText="false" indent="0" shrinkToFit="false"/>
      <protection locked="true" hidden="false"/>
    </xf>
    <xf numFmtId="167" fontId="9" fillId="15" borderId="1" xfId="0" applyFont="true" applyBorder="true" applyAlignment="true" applyProtection="false">
      <alignment horizontal="center" vertical="bottom" textRotation="0" wrapText="false" indent="0" shrinkToFit="false"/>
      <protection locked="true" hidden="false"/>
    </xf>
    <xf numFmtId="168" fontId="10" fillId="2" borderId="3" xfId="0" applyFont="true" applyBorder="true" applyAlignment="true" applyProtection="false">
      <alignment horizontal="left" vertical="bottom" textRotation="0" wrapText="false" indent="0" shrinkToFit="false"/>
      <protection locked="true" hidden="false"/>
    </xf>
    <xf numFmtId="164" fontId="4" fillId="17" borderId="0" xfId="0" applyFont="true" applyBorder="true" applyAlignment="true" applyProtection="false">
      <alignment horizontal="center" vertical="bottom" textRotation="0" wrapText="false" indent="0" shrinkToFit="false"/>
      <protection locked="true" hidden="false"/>
    </xf>
    <xf numFmtId="167" fontId="16" fillId="15" borderId="0" xfId="0" applyFont="true" applyBorder="true" applyAlignment="true" applyProtection="false">
      <alignment horizontal="center" vertical="center" textRotation="0" wrapText="false" indent="0" shrinkToFit="false"/>
      <protection locked="true" hidden="false"/>
    </xf>
    <xf numFmtId="167" fontId="16" fillId="16" borderId="0" xfId="0" applyFont="true" applyBorder="true" applyAlignment="true" applyProtection="false">
      <alignment horizontal="center" vertical="center" textRotation="0" wrapText="false" indent="0" shrinkToFit="false"/>
      <protection locked="true" hidden="false"/>
    </xf>
    <xf numFmtId="164" fontId="4" fillId="2" borderId="0" xfId="0" applyFont="true" applyBorder="true" applyAlignment="true" applyProtection="false">
      <alignment horizontal="right" vertical="center" textRotation="0" wrapText="false" indent="0" shrinkToFit="false"/>
      <protection locked="true" hidden="false"/>
    </xf>
    <xf numFmtId="164" fontId="17" fillId="2" borderId="0" xfId="0" applyFont="true" applyBorder="true" applyAlignment="true" applyProtection="false">
      <alignment horizontal="right" vertical="center" textRotation="0" wrapText="false" indent="0" shrinkToFit="false"/>
      <protection locked="true" hidden="false"/>
    </xf>
    <xf numFmtId="165" fontId="8" fillId="2" borderId="0" xfId="0" applyFont="true" applyBorder="true" applyAlignment="true" applyProtection="false">
      <alignment horizontal="left" vertical="top" textRotation="0" wrapText="true" indent="0" shrinkToFit="false"/>
      <protection locked="true" hidden="false"/>
    </xf>
    <xf numFmtId="165" fontId="4" fillId="4" borderId="0" xfId="0" applyFont="true" applyBorder="false" applyAlignment="true" applyProtection="false">
      <alignment horizontal="general" vertical="top" textRotation="0" wrapText="true" indent="0" shrinkToFit="false"/>
      <protection locked="true" hidden="false"/>
    </xf>
    <xf numFmtId="165" fontId="18" fillId="4" borderId="0" xfId="0" applyFont="true" applyBorder="false" applyAlignment="true" applyProtection="false">
      <alignment horizontal="right" vertical="top" textRotation="0" wrapText="true" indent="0" shrinkToFit="false"/>
      <protection locked="true" hidden="false"/>
    </xf>
    <xf numFmtId="165" fontId="19" fillId="4" borderId="0" xfId="0" applyFont="true" applyBorder="false" applyAlignment="true" applyProtection="false">
      <alignment horizontal="center" vertical="center" textRotation="0" wrapText="true" indent="0" shrinkToFit="false"/>
      <protection locked="true" hidden="false"/>
    </xf>
    <xf numFmtId="165" fontId="18" fillId="4" borderId="0" xfId="0" applyFont="true" applyBorder="true" applyAlignment="true" applyProtection="false">
      <alignment horizontal="left" vertical="top" textRotation="0" wrapText="true" indent="0" shrinkToFit="false"/>
      <protection locked="true" hidden="false"/>
    </xf>
    <xf numFmtId="165" fontId="4" fillId="4" borderId="1" xfId="0" applyFont="true" applyBorder="true" applyAlignment="true" applyProtection="false">
      <alignment horizontal="general" vertical="center" textRotation="0" wrapText="true" indent="0" shrinkToFit="false"/>
      <protection locked="true" hidden="false"/>
    </xf>
    <xf numFmtId="165" fontId="13" fillId="4" borderId="1" xfId="0" applyFont="true" applyBorder="true" applyAlignment="true" applyProtection="false">
      <alignment horizontal="center" vertical="center" textRotation="0" wrapText="true" indent="0" shrinkToFit="false"/>
      <protection locked="true" hidden="false"/>
    </xf>
    <xf numFmtId="164" fontId="4" fillId="4" borderId="1" xfId="0" applyFont="true" applyBorder="true" applyAlignment="true" applyProtection="false">
      <alignment horizontal="general" vertical="bottom" textRotation="0" wrapText="false" indent="0" shrinkToFit="false"/>
      <protection locked="true" hidden="false"/>
    </xf>
    <xf numFmtId="164" fontId="4" fillId="5" borderId="0" xfId="0" applyFont="true" applyBorder="false" applyAlignment="true" applyProtection="false">
      <alignment horizontal="center" vertical="center" textRotation="0" wrapText="false" indent="0" shrinkToFit="false"/>
      <protection locked="true" hidden="false"/>
    </xf>
    <xf numFmtId="164" fontId="10" fillId="5" borderId="0" xfId="0" applyFont="true" applyBorder="false" applyAlignment="true" applyProtection="false">
      <alignment horizontal="general" vertical="bottom" textRotation="0" wrapText="false" indent="0" shrinkToFit="false"/>
      <protection locked="true" hidden="false"/>
    </xf>
    <xf numFmtId="164" fontId="4" fillId="7" borderId="1" xfId="0" applyFont="true" applyBorder="true" applyAlignment="true" applyProtection="false">
      <alignment horizontal="center" vertical="center" textRotation="0" wrapText="false" indent="0" shrinkToFit="false"/>
      <protection locked="true" hidden="false"/>
    </xf>
    <xf numFmtId="164" fontId="10" fillId="7" borderId="1" xfId="0" applyFont="true" applyBorder="true" applyAlignment="true" applyProtection="false">
      <alignment horizontal="general" vertical="center" textRotation="0" wrapText="false" indent="0" shrinkToFit="false"/>
      <protection locked="true" hidden="false"/>
    </xf>
    <xf numFmtId="167" fontId="9" fillId="7" borderId="1" xfId="0" applyFont="true" applyBorder="true" applyAlignment="true" applyProtection="false">
      <alignment horizontal="center" vertical="center" textRotation="0" wrapText="false" indent="0" shrinkToFit="false"/>
      <protection locked="true" hidden="false"/>
    </xf>
    <xf numFmtId="164" fontId="9" fillId="5" borderId="0" xfId="0" applyFont="true" applyBorder="true" applyAlignment="true" applyProtection="false">
      <alignment horizontal="left" vertical="center" textRotation="0" wrapText="false" indent="0" shrinkToFit="false"/>
      <protection locked="true" hidden="false"/>
    </xf>
    <xf numFmtId="164" fontId="4" fillId="7" borderId="1" xfId="0" applyFont="true" applyBorder="true" applyAlignment="true" applyProtection="false">
      <alignment horizontal="center" vertical="center" textRotation="0" wrapText="true" indent="0" shrinkToFit="false"/>
      <protection locked="true" hidden="false"/>
    </xf>
    <xf numFmtId="164" fontId="9" fillId="5" borderId="0" xfId="0" applyFont="true" applyBorder="true" applyAlignment="true" applyProtection="false">
      <alignment horizontal="right" vertical="center" textRotation="0" wrapText="true" indent="0" shrinkToFit="false"/>
      <protection locked="true" hidden="false"/>
    </xf>
    <xf numFmtId="167" fontId="9" fillId="5" borderId="1" xfId="0" applyFont="true" applyBorder="true" applyAlignment="true" applyProtection="false">
      <alignment horizontal="center" vertical="bottom" textRotation="0" wrapText="false" indent="0" shrinkToFit="false"/>
      <protection locked="true" hidden="false"/>
    </xf>
    <xf numFmtId="164" fontId="4" fillId="5" borderId="0" xfId="0" applyFont="true" applyBorder="true" applyAlignment="true" applyProtection="false">
      <alignment horizontal="right" vertical="center" textRotation="0" wrapText="false" indent="0" shrinkToFit="false"/>
      <protection locked="true" hidden="false"/>
    </xf>
    <xf numFmtId="168" fontId="7" fillId="5" borderId="1" xfId="0" applyFont="true" applyBorder="true" applyAlignment="true" applyProtection="false">
      <alignment horizontal="center" vertical="center" textRotation="0" wrapText="false" indent="0" shrinkToFit="false"/>
      <protection locked="true" hidden="false"/>
    </xf>
    <xf numFmtId="164" fontId="4" fillId="7" borderId="1" xfId="0" applyFont="true" applyBorder="true" applyAlignment="true" applyProtection="false">
      <alignment horizontal="general" vertical="bottom" textRotation="0" wrapText="false" indent="0" shrinkToFit="false"/>
      <protection locked="true" hidden="false"/>
    </xf>
    <xf numFmtId="164" fontId="9" fillId="7" borderId="1" xfId="0" applyFont="true" applyBorder="true" applyAlignment="true" applyProtection="false">
      <alignment horizontal="general" vertical="bottom" textRotation="0" wrapText="false" indent="0" shrinkToFit="false"/>
      <protection locked="true" hidden="false"/>
    </xf>
    <xf numFmtId="164" fontId="4" fillId="8" borderId="1" xfId="0" applyFont="true" applyBorder="true" applyAlignment="true" applyProtection="false">
      <alignment horizontal="center" vertical="bottom" textRotation="0" wrapText="false" indent="0" shrinkToFit="false"/>
      <protection locked="true" hidden="false"/>
    </xf>
    <xf numFmtId="164" fontId="4" fillId="0" borderId="1" xfId="0" applyFont="true" applyBorder="true" applyAlignment="true" applyProtection="true">
      <alignment horizontal="center" vertical="bottom" textRotation="0" wrapText="false" indent="0" shrinkToFit="false"/>
      <protection locked="false" hidden="false"/>
    </xf>
    <xf numFmtId="167" fontId="4" fillId="7" borderId="1" xfId="0" applyFont="true" applyBorder="true" applyAlignment="true" applyProtection="false">
      <alignment horizontal="center" vertical="bottom" textRotation="0" wrapText="false" indent="0" shrinkToFit="false"/>
      <protection locked="true" hidden="false"/>
    </xf>
    <xf numFmtId="167" fontId="20" fillId="5" borderId="1" xfId="0" applyFont="true" applyBorder="true" applyAlignment="true" applyProtection="false">
      <alignment horizontal="center" vertical="center" textRotation="0" wrapText="true" indent="0" shrinkToFit="false"/>
      <protection locked="true" hidden="false"/>
    </xf>
    <xf numFmtId="164" fontId="4" fillId="5" borderId="0" xfId="0" applyFont="true" applyBorder="true" applyAlignment="true" applyProtection="false">
      <alignment horizontal="right" vertical="center" textRotation="0" wrapText="true" indent="0" shrinkToFit="false"/>
      <protection locked="true" hidden="false"/>
    </xf>
    <xf numFmtId="167" fontId="7" fillId="5" borderId="1" xfId="0" applyFont="true" applyBorder="true" applyAlignment="true" applyProtection="false">
      <alignment horizontal="center" vertical="center" textRotation="0" wrapText="true" indent="0" shrinkToFit="false"/>
      <protection locked="true" hidden="false"/>
    </xf>
    <xf numFmtId="165" fontId="4" fillId="4" borderId="1" xfId="0" applyFont="true" applyBorder="true" applyAlignment="true" applyProtection="false">
      <alignment horizontal="general" vertical="top" textRotation="0" wrapText="true" indent="0" shrinkToFit="false"/>
      <protection locked="true" hidden="false"/>
    </xf>
    <xf numFmtId="165" fontId="13" fillId="4" borderId="1" xfId="0" applyFont="true" applyBorder="true" applyAlignment="true" applyProtection="false">
      <alignment horizontal="center" vertical="top" textRotation="0" wrapText="true" indent="0" shrinkToFit="false"/>
      <protection locked="true" hidden="false"/>
    </xf>
    <xf numFmtId="165" fontId="10" fillId="4" borderId="1" xfId="0" applyFont="true" applyBorder="true" applyAlignment="true" applyProtection="false">
      <alignment horizontal="center" vertical="top" textRotation="0" wrapText="true" indent="0" shrinkToFit="false"/>
      <protection locked="true" hidden="false"/>
    </xf>
    <xf numFmtId="165" fontId="9" fillId="4" borderId="1" xfId="0" applyFont="true" applyBorder="true" applyAlignment="true" applyProtection="false">
      <alignment horizontal="center" vertical="top" textRotation="0" wrapText="true" indent="0" shrinkToFit="false"/>
      <protection locked="true" hidden="false"/>
    </xf>
    <xf numFmtId="164" fontId="4" fillId="4" borderId="0" xfId="0" applyFont="true" applyBorder="false" applyAlignment="true" applyProtection="false">
      <alignment horizontal="general" vertical="bottom" textRotation="0" wrapText="false" indent="0" shrinkToFit="false"/>
      <protection locked="true" hidden="false"/>
    </xf>
    <xf numFmtId="164" fontId="4" fillId="5" borderId="0" xfId="0" applyFont="true" applyBorder="false" applyAlignment="true" applyProtection="false">
      <alignment horizontal="center" vertical="bottom" textRotation="0" wrapText="false" indent="0" shrinkToFit="false"/>
      <protection locked="true" hidden="false"/>
    </xf>
    <xf numFmtId="167" fontId="9" fillId="7" borderId="1" xfId="0" applyFont="true" applyBorder="true" applyAlignment="true" applyProtection="false">
      <alignment horizontal="center" vertical="bottom" textRotation="0" wrapText="false" indent="0" shrinkToFit="false"/>
      <protection locked="true" hidden="false"/>
    </xf>
    <xf numFmtId="164" fontId="9" fillId="5" borderId="0" xfId="0" applyFont="true" applyBorder="false" applyAlignment="true" applyProtection="false">
      <alignment horizontal="general" vertical="bottom" textRotation="0" wrapText="false" indent="0" shrinkToFit="false"/>
      <protection locked="true" hidden="false"/>
    </xf>
    <xf numFmtId="164" fontId="9" fillId="5" borderId="0" xfId="0" applyFont="true" applyBorder="true" applyAlignment="true" applyProtection="false">
      <alignment horizontal="right" vertical="top" textRotation="0" wrapText="true" indent="0" shrinkToFit="false"/>
      <protection locked="true" hidden="false"/>
    </xf>
    <xf numFmtId="167" fontId="9" fillId="5" borderId="1" xfId="0" applyFont="true" applyBorder="true" applyAlignment="true" applyProtection="false">
      <alignment horizontal="center" vertical="top" textRotation="0" wrapText="true" indent="0" shrinkToFit="false"/>
      <protection locked="true" hidden="false"/>
    </xf>
    <xf numFmtId="164" fontId="20" fillId="5" borderId="0" xfId="0" applyFont="true" applyBorder="true" applyAlignment="true" applyProtection="false">
      <alignment horizontal="right" vertical="top" textRotation="0" wrapText="true" indent="0" shrinkToFit="false"/>
      <protection locked="true" hidden="false"/>
    </xf>
    <xf numFmtId="167" fontId="7" fillId="5" borderId="1" xfId="0" applyFont="true" applyBorder="true" applyAlignment="true" applyProtection="false">
      <alignment horizontal="center" vertical="top" textRotation="0" wrapText="true" indent="0" shrinkToFit="false"/>
      <protection locked="true" hidden="false"/>
    </xf>
    <xf numFmtId="164" fontId="4" fillId="2" borderId="0" xfId="0" applyFont="true" applyBorder="true" applyAlignment="true" applyProtection="false">
      <alignment horizontal="center" vertical="center" textRotation="0" wrapText="false" indent="0" shrinkToFit="false"/>
      <protection locked="true" hidden="false"/>
    </xf>
    <xf numFmtId="164" fontId="20" fillId="15" borderId="0" xfId="0" applyFont="true" applyBorder="true" applyAlignment="true" applyProtection="false">
      <alignment horizontal="center" vertical="bottom" textRotation="0" wrapText="false" indent="0" shrinkToFit="false"/>
      <protection locked="true" hidden="false"/>
    </xf>
    <xf numFmtId="164" fontId="20" fillId="16" borderId="0" xfId="0" applyFont="true" applyBorder="true" applyAlignment="true" applyProtection="false">
      <alignment horizontal="center" vertical="bottom" textRotation="0" wrapText="false" indent="0" shrinkToFit="false"/>
      <protection locked="true" hidden="false"/>
    </xf>
    <xf numFmtId="168" fontId="13" fillId="2" borderId="0" xfId="0" applyFont="true" applyBorder="true" applyAlignment="true" applyProtection="false">
      <alignment horizontal="center" vertical="center" textRotation="0" wrapText="false" indent="0" shrinkToFit="false"/>
      <protection locked="true" hidden="false"/>
    </xf>
    <xf numFmtId="168" fontId="20" fillId="15" borderId="0" xfId="0" applyFont="true" applyBorder="true" applyAlignment="true" applyProtection="false">
      <alignment horizontal="center" vertical="center" textRotation="0" wrapText="false" indent="0" shrinkToFit="false"/>
      <protection locked="true" hidden="false"/>
    </xf>
    <xf numFmtId="164" fontId="20" fillId="15" borderId="0" xfId="0" applyFont="true" applyBorder="true" applyAlignment="true" applyProtection="false">
      <alignment horizontal="center" vertical="center" textRotation="0" wrapText="false" indent="0" shrinkToFit="false"/>
      <protection locked="true" hidden="false"/>
    </xf>
    <xf numFmtId="168" fontId="20" fillId="16" borderId="0" xfId="0" applyFont="true" applyBorder="true" applyAlignment="true" applyProtection="false">
      <alignment horizontal="center" vertical="center" textRotation="0" wrapText="false" indent="0" shrinkToFit="false"/>
      <protection locked="true" hidden="false"/>
    </xf>
    <xf numFmtId="164" fontId="13" fillId="2" borderId="0" xfId="0" applyFont="true" applyBorder="true" applyAlignment="true" applyProtection="false">
      <alignment horizontal="left" vertical="center" textRotation="0" wrapText="false" indent="0" shrinkToFit="false"/>
      <protection locked="true" hidden="false"/>
    </xf>
    <xf numFmtId="164" fontId="10" fillId="2" borderId="0" xfId="0" applyFont="true" applyBorder="true" applyAlignment="true" applyProtection="false">
      <alignment horizontal="left" vertical="center" textRotation="0" wrapText="false" indent="0" shrinkToFit="false"/>
      <protection locked="true" hidden="false"/>
    </xf>
    <xf numFmtId="164" fontId="21" fillId="2" borderId="0" xfId="0" applyFont="true" applyBorder="true" applyAlignment="true" applyProtection="false">
      <alignment horizontal="center" vertical="bottom" textRotation="0" wrapText="false" indent="0" shrinkToFit="false"/>
      <protection locked="true" hidden="false"/>
    </xf>
    <xf numFmtId="164" fontId="21" fillId="2" borderId="0" xfId="0" applyFont="true" applyBorder="false" applyAlignment="true" applyProtection="false">
      <alignment horizontal="general" vertical="bottom" textRotation="0" wrapText="false" indent="0" shrinkToFit="false"/>
      <protection locked="true" hidden="false"/>
    </xf>
    <xf numFmtId="164" fontId="20" fillId="4" borderId="0" xfId="0" applyFont="true" applyBorder="true" applyAlignment="true" applyProtection="false">
      <alignment horizontal="center" vertical="center" textRotation="0" wrapText="false" indent="0" shrinkToFit="false"/>
      <protection locked="true" hidden="false"/>
    </xf>
    <xf numFmtId="164" fontId="4" fillId="15" borderId="1" xfId="0" applyFont="true" applyBorder="true" applyAlignment="true" applyProtection="false">
      <alignment horizontal="center" vertical="center" textRotation="0" wrapText="false" indent="0" shrinkToFit="false"/>
      <protection locked="true" hidden="false"/>
    </xf>
    <xf numFmtId="164" fontId="4" fillId="5" borderId="1" xfId="0" applyFont="true" applyBorder="true" applyAlignment="true" applyProtection="false">
      <alignment horizontal="center" vertical="center" textRotation="0" wrapText="false" indent="0" shrinkToFit="false"/>
      <protection locked="true" hidden="false"/>
    </xf>
    <xf numFmtId="164" fontId="4" fillId="16" borderId="1" xfId="0" applyFont="true" applyBorder="true" applyAlignment="true" applyProtection="false">
      <alignment horizontal="center" vertical="center" textRotation="0" wrapText="false" indent="0" shrinkToFit="false"/>
      <protection locked="true" hidden="false"/>
    </xf>
    <xf numFmtId="164" fontId="4" fillId="2" borderId="0" xfId="0" applyFont="true" applyBorder="true" applyAlignment="true" applyProtection="false">
      <alignment horizontal="right" vertical="bottom" textRotation="0" wrapText="false" indent="0" shrinkToFit="false"/>
      <protection locked="true" hidden="false"/>
    </xf>
    <xf numFmtId="167" fontId="4" fillId="15" borderId="5" xfId="0" applyFont="true" applyBorder="true" applyAlignment="true" applyProtection="false">
      <alignment horizontal="center" vertical="center" textRotation="0" wrapText="false" indent="0" shrinkToFit="false"/>
      <protection locked="true" hidden="false"/>
    </xf>
    <xf numFmtId="167" fontId="4" fillId="16" borderId="5" xfId="0" applyFont="true" applyBorder="true" applyAlignment="true" applyProtection="false">
      <alignment horizontal="center" vertical="center" textRotation="0" wrapText="false" indent="0" shrinkToFit="false"/>
      <protection locked="true" hidden="false"/>
    </xf>
    <xf numFmtId="167" fontId="10" fillId="15" borderId="6" xfId="0" applyFont="true" applyBorder="true" applyAlignment="true" applyProtection="false">
      <alignment horizontal="center" vertical="center" textRotation="0" wrapText="false" indent="0" shrinkToFit="false"/>
      <protection locked="true" hidden="false"/>
    </xf>
    <xf numFmtId="167" fontId="10" fillId="16" borderId="6" xfId="0" applyFont="true" applyBorder="true" applyAlignment="true" applyProtection="false">
      <alignment horizontal="center" vertical="center" textRotation="0" wrapText="false" indent="0" shrinkToFit="false"/>
      <protection locked="true" hidden="false"/>
    </xf>
    <xf numFmtId="167" fontId="4" fillId="15" borderId="5" xfId="0" applyFont="true" applyBorder="true" applyAlignment="true" applyProtection="false">
      <alignment horizontal="center" vertical="bottom" textRotation="0" wrapText="false" indent="0" shrinkToFit="false"/>
      <protection locked="true" hidden="false"/>
    </xf>
    <xf numFmtId="167" fontId="4" fillId="16" borderId="5" xfId="0" applyFont="true" applyBorder="true" applyAlignment="true" applyProtection="false">
      <alignment horizontal="center" vertical="bottom" textRotation="0" wrapText="false" indent="0" shrinkToFit="false"/>
      <protection locked="true" hidden="false"/>
    </xf>
    <xf numFmtId="167" fontId="10" fillId="15" borderId="6" xfId="0" applyFont="true" applyBorder="true" applyAlignment="true" applyProtection="false">
      <alignment horizontal="center" vertical="bottom" textRotation="0" wrapText="false" indent="0" shrinkToFit="false"/>
      <protection locked="true" hidden="false"/>
    </xf>
    <xf numFmtId="167" fontId="10" fillId="16" borderId="6" xfId="0" applyFont="true" applyBorder="true" applyAlignment="true" applyProtection="false">
      <alignment horizontal="center" vertical="bottom" textRotation="0" wrapText="false" indent="0" shrinkToFit="false"/>
      <protection locked="true" hidden="false"/>
    </xf>
    <xf numFmtId="167" fontId="9" fillId="16" borderId="1" xfId="0" applyFont="true" applyBorder="true" applyAlignment="true" applyProtection="false">
      <alignment horizontal="center"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14" fillId="5" borderId="0" xfId="0" applyFont="true" applyBorder="true" applyAlignment="true" applyProtection="false">
      <alignment horizontal="center" vertical="center" textRotation="0" wrapText="true" indent="0" shrinkToFit="false"/>
      <protection locked="true" hidden="false"/>
    </xf>
    <xf numFmtId="167" fontId="22" fillId="5" borderId="1" xfId="0" applyFont="true" applyBorder="true" applyAlignment="true" applyProtection="false">
      <alignment horizontal="center" vertical="center" textRotation="0" wrapText="false" indent="0" shrinkToFit="false"/>
      <protection locked="true" hidden="false"/>
    </xf>
    <xf numFmtId="164" fontId="16" fillId="5" borderId="0" xfId="0" applyFont="true" applyBorder="false" applyAlignment="true" applyProtection="false">
      <alignment horizontal="general" vertical="center" textRotation="0" wrapText="false" indent="0" shrinkToFit="false"/>
      <protection locked="true" hidden="false"/>
    </xf>
    <xf numFmtId="164" fontId="16" fillId="0" borderId="0" xfId="0" applyFont="true" applyBorder="false" applyAlignment="false" applyProtection="false">
      <alignment horizontal="general" vertical="center" textRotation="0" wrapText="false" indent="0" shrinkToFit="false"/>
      <protection locked="true" hidden="false"/>
    </xf>
    <xf numFmtId="164" fontId="5" fillId="2" borderId="0" xfId="0" applyFont="true" applyBorder="true" applyAlignment="true" applyProtection="false">
      <alignment horizontal="center" vertical="center" textRotation="0" wrapText="false" indent="0" shrinkToFit="false"/>
      <protection locked="true" hidden="false"/>
    </xf>
    <xf numFmtId="164" fontId="4" fillId="2" borderId="0" xfId="0" applyFont="true" applyBorder="true" applyAlignment="true" applyProtection="true">
      <alignment horizontal="center" vertical="center" textRotation="0" wrapText="false" indent="0" shrinkToFit="false"/>
      <protection locked="false" hidden="false"/>
    </xf>
    <xf numFmtId="164" fontId="4" fillId="2" borderId="0" xfId="0" applyFont="true" applyBorder="true" applyAlignment="true" applyProtection="false">
      <alignment horizontal="center" vertical="center" textRotation="0" wrapText="true" indent="0" shrinkToFit="false"/>
      <protection locked="true" hidden="false"/>
    </xf>
    <xf numFmtId="164" fontId="4" fillId="18" borderId="0" xfId="0" applyFont="true" applyBorder="true" applyAlignment="true" applyProtection="false">
      <alignment horizontal="center" vertical="center" textRotation="0" wrapText="true" indent="0" shrinkToFit="false"/>
      <protection locked="true" hidden="false"/>
    </xf>
    <xf numFmtId="165" fontId="4" fillId="4" borderId="1" xfId="0" applyFont="true" applyBorder="true" applyAlignment="true" applyProtection="false">
      <alignment horizontal="left" vertical="center" textRotation="0" wrapText="true" indent="0" shrinkToFit="false"/>
      <protection locked="true" hidden="false"/>
    </xf>
    <xf numFmtId="164" fontId="24" fillId="2" borderId="0" xfId="0" applyFont="true" applyBorder="true" applyAlignment="true" applyProtection="false">
      <alignment horizontal="center" vertical="center" textRotation="0" wrapText="true" indent="0" shrinkToFit="false"/>
      <protection locked="true" hidden="false"/>
    </xf>
    <xf numFmtId="164" fontId="9" fillId="2" borderId="1" xfId="0" applyFont="true" applyBorder="true" applyAlignment="true" applyProtection="false">
      <alignment horizontal="center" vertical="center" textRotation="0" wrapText="false" indent="0" shrinkToFit="false"/>
      <protection locked="true" hidden="false"/>
    </xf>
    <xf numFmtId="168" fontId="9" fillId="7" borderId="7" xfId="0" applyFont="true" applyBorder="true" applyAlignment="true" applyProtection="false">
      <alignment horizontal="left" vertical="center" textRotation="0" wrapText="true" indent="0" shrinkToFit="false"/>
      <protection locked="true" hidden="false"/>
    </xf>
    <xf numFmtId="164" fontId="9" fillId="3" borderId="1" xfId="0" applyFont="true" applyBorder="true" applyAlignment="true" applyProtection="false">
      <alignment horizontal="center" vertical="center" textRotation="0" wrapText="true" indent="0" shrinkToFit="false"/>
      <protection locked="true" hidden="false"/>
    </xf>
    <xf numFmtId="167" fontId="20" fillId="8" borderId="1" xfId="0" applyFont="true" applyBorder="true" applyAlignment="true" applyProtection="false">
      <alignment horizontal="center" vertical="center" textRotation="0" wrapText="false" indent="0" shrinkToFit="false"/>
      <protection locked="true" hidden="false"/>
    </xf>
    <xf numFmtId="167" fontId="20" fillId="3" borderId="1" xfId="0" applyFont="true" applyBorder="true" applyAlignment="true" applyProtection="true">
      <alignment horizontal="center" vertical="center" textRotation="0" wrapText="false" indent="0" shrinkToFit="false"/>
      <protection locked="false" hidden="false"/>
    </xf>
    <xf numFmtId="167" fontId="20" fillId="7" borderId="1" xfId="0" applyFont="true" applyBorder="true" applyAlignment="true" applyProtection="false">
      <alignment horizontal="center" vertical="center" textRotation="0" wrapText="false" indent="0" shrinkToFit="false"/>
      <protection locked="true" hidden="false"/>
    </xf>
    <xf numFmtId="164" fontId="21" fillId="0" borderId="0" xfId="0" applyFont="true" applyBorder="false" applyAlignment="true" applyProtection="false">
      <alignment horizontal="general" vertical="center" textRotation="0" wrapText="false" indent="0" shrinkToFit="false"/>
      <protection locked="true" hidden="false"/>
    </xf>
    <xf numFmtId="164" fontId="9" fillId="7" borderId="7" xfId="0" applyFont="true" applyBorder="true" applyAlignment="true" applyProtection="false">
      <alignment horizontal="left" vertical="center" textRotation="0" wrapText="false" indent="0" shrinkToFit="false"/>
      <protection locked="true" hidden="false"/>
    </xf>
    <xf numFmtId="164" fontId="9" fillId="2" borderId="0" xfId="0" applyFont="true" applyBorder="true" applyAlignment="true" applyProtection="false">
      <alignment horizontal="right" vertical="center" textRotation="0" wrapText="false" indent="0" shrinkToFit="false"/>
      <protection locked="true" hidden="false"/>
    </xf>
    <xf numFmtId="168" fontId="10" fillId="18" borderId="0" xfId="0" applyFont="true" applyBorder="true" applyAlignment="true" applyProtection="false">
      <alignment horizontal="right" vertical="center" textRotation="0" wrapText="false" indent="0" shrinkToFit="false"/>
      <protection locked="true" hidden="false"/>
    </xf>
    <xf numFmtId="167" fontId="4" fillId="18" borderId="1" xfId="0" applyFont="true" applyBorder="true" applyAlignment="true" applyProtection="false">
      <alignment horizontal="center" vertical="center" textRotation="0" wrapText="false" indent="0" shrinkToFit="false"/>
      <protection locked="true" hidden="false"/>
    </xf>
    <xf numFmtId="164" fontId="4" fillId="6" borderId="0" xfId="0" applyFont="true" applyBorder="true" applyAlignment="true" applyProtection="false">
      <alignment horizontal="center" vertical="center" textRotation="0" wrapText="true" indent="0" shrinkToFit="false"/>
      <protection locked="true" hidden="false"/>
    </xf>
    <xf numFmtId="165" fontId="4" fillId="2" borderId="0" xfId="0" applyFont="true" applyBorder="true" applyAlignment="true" applyProtection="true">
      <alignment horizontal="center" vertical="center" textRotation="0" wrapText="true" indent="0" shrinkToFit="false"/>
      <protection locked="true" hidden="false"/>
    </xf>
    <xf numFmtId="165" fontId="9" fillId="2" borderId="0" xfId="0" applyFont="true" applyBorder="true" applyAlignment="true" applyProtection="false">
      <alignment horizontal="left" vertical="center" textRotation="0" wrapText="true" indent="0" shrinkToFit="false"/>
      <protection locked="true" hidden="false"/>
    </xf>
    <xf numFmtId="164" fontId="4" fillId="7" borderId="7" xfId="0" applyFont="true" applyBorder="true" applyAlignment="true" applyProtection="false">
      <alignment horizontal="left" vertical="center" textRotation="0" wrapText="false" indent="0" shrinkToFit="false"/>
      <protection locked="true" hidden="false"/>
    </xf>
    <xf numFmtId="164" fontId="4" fillId="3" borderId="1" xfId="0" applyFont="true" applyBorder="true" applyAlignment="true" applyProtection="false">
      <alignment horizontal="center" vertical="center" textRotation="0" wrapText="false" indent="0" shrinkToFit="false"/>
      <protection locked="true" hidden="false"/>
    </xf>
    <xf numFmtId="164" fontId="10" fillId="2" borderId="0" xfId="0" applyFont="true" applyBorder="false" applyAlignment="true" applyProtection="false">
      <alignment horizontal="center" vertical="center" textRotation="0" wrapText="false" indent="0" shrinkToFit="false"/>
      <protection locked="true" hidden="false"/>
    </xf>
    <xf numFmtId="164" fontId="10" fillId="7" borderId="7" xfId="0" applyFont="true" applyBorder="true" applyAlignment="true" applyProtection="false">
      <alignment horizontal="left" vertical="center" textRotation="0" wrapText="false" indent="0" shrinkToFit="false"/>
      <protection locked="true" hidden="false"/>
    </xf>
    <xf numFmtId="164" fontId="10" fillId="3" borderId="1" xfId="0" applyFont="true" applyBorder="true" applyAlignment="true" applyProtection="false">
      <alignment horizontal="center" vertical="center" textRotation="0" wrapText="false" indent="0" shrinkToFit="false"/>
      <protection locked="true" hidden="false"/>
    </xf>
    <xf numFmtId="168" fontId="9" fillId="6" borderId="0" xfId="0" applyFont="true" applyBorder="true" applyAlignment="true" applyProtection="false">
      <alignment horizontal="right" vertical="center" textRotation="0" wrapText="false" indent="0" shrinkToFit="false"/>
      <protection locked="true" hidden="false"/>
    </xf>
    <xf numFmtId="167" fontId="4" fillId="6" borderId="1" xfId="0" applyFont="true" applyBorder="true" applyAlignment="true" applyProtection="false">
      <alignment horizontal="center" vertical="center" textRotation="0" wrapText="false" indent="0" shrinkToFit="false"/>
      <protection locked="true" hidden="false"/>
    </xf>
    <xf numFmtId="164" fontId="7" fillId="2" borderId="0" xfId="0" applyFont="true" applyBorder="true" applyAlignment="true" applyProtection="false">
      <alignment horizontal="right" vertical="center" textRotation="0" wrapText="false" indent="0" shrinkToFit="false"/>
      <protection locked="true" hidden="false"/>
    </xf>
    <xf numFmtId="167" fontId="21" fillId="6" borderId="1" xfId="0" applyFont="true" applyBorder="true" applyAlignment="true" applyProtection="false">
      <alignment horizontal="center" vertical="center" textRotation="0" wrapText="false" indent="0" shrinkToFit="false"/>
      <protection locked="true" hidden="false"/>
    </xf>
    <xf numFmtId="164" fontId="10" fillId="2" borderId="0" xfId="0" applyFont="true" applyBorder="true" applyAlignment="true" applyProtection="false">
      <alignment horizontal="left" vertical="bottom" textRotation="0" wrapText="false" indent="0" shrinkToFit="false"/>
      <protection locked="true" hidden="false"/>
    </xf>
    <xf numFmtId="164" fontId="7" fillId="2" borderId="1" xfId="0" applyFont="true" applyBorder="true" applyAlignment="true" applyProtection="false">
      <alignment horizontal="right" vertical="center" textRotation="0" wrapText="false" indent="0" shrinkToFit="false"/>
      <protection locked="true" hidden="false"/>
    </xf>
    <xf numFmtId="167" fontId="21" fillId="2" borderId="1" xfId="0" applyFont="true" applyBorder="true" applyAlignment="true" applyProtection="false">
      <alignment horizontal="center" vertical="bottom" textRotation="0" wrapText="false" indent="0" shrinkToFit="false"/>
      <protection locked="true" hidden="false"/>
    </xf>
    <xf numFmtId="168" fontId="25" fillId="2" borderId="0" xfId="0" applyFont="true" applyBorder="true" applyAlignment="true" applyProtection="false">
      <alignment horizontal="left" vertical="center" textRotation="0" wrapText="true" indent="0" shrinkToFit="false"/>
      <protection locked="true" hidden="false"/>
    </xf>
    <xf numFmtId="167" fontId="21" fillId="2" borderId="0" xfId="0" applyFont="true" applyBorder="false" applyAlignment="true" applyProtection="false">
      <alignment horizontal="center" vertical="bottom" textRotation="0" wrapText="false" indent="0" shrinkToFit="false"/>
      <protection locked="true" hidden="false"/>
    </xf>
    <xf numFmtId="164" fontId="4" fillId="19" borderId="0" xfId="0" applyFont="true" applyBorder="true" applyAlignment="true" applyProtection="false">
      <alignment horizontal="center" vertical="top" textRotation="0" wrapText="true" indent="0" shrinkToFit="false"/>
      <protection locked="true" hidden="false"/>
    </xf>
    <xf numFmtId="168" fontId="10" fillId="15" borderId="0" xfId="0" applyFont="true" applyBorder="true" applyAlignment="true" applyProtection="false">
      <alignment horizontal="right" vertical="center" textRotation="0" wrapText="false" indent="0" shrinkToFit="false"/>
      <protection locked="true" hidden="false"/>
    </xf>
    <xf numFmtId="164" fontId="4" fillId="20" borderId="0" xfId="0" applyFont="true" applyBorder="true" applyAlignment="true" applyProtection="false">
      <alignment horizontal="general" vertical="bottom" textRotation="0" wrapText="false" indent="0" shrinkToFit="false"/>
      <protection locked="true" hidden="false"/>
    </xf>
    <xf numFmtId="168" fontId="10" fillId="21" borderId="0" xfId="0" applyFont="true" applyBorder="true" applyAlignment="true" applyProtection="false">
      <alignment horizontal="left" vertical="center" textRotation="0" wrapText="false" indent="0" shrinkToFit="false"/>
      <protection locked="true" hidden="false"/>
    </xf>
    <xf numFmtId="167" fontId="10" fillId="15" borderId="0" xfId="0" applyFont="true" applyBorder="true" applyAlignment="true" applyProtection="false">
      <alignment horizontal="right" vertical="center" textRotation="0" wrapText="true" indent="0" shrinkToFit="false"/>
      <protection locked="true" hidden="false"/>
    </xf>
    <xf numFmtId="167" fontId="20" fillId="15" borderId="0" xfId="0" applyFont="true" applyBorder="true" applyAlignment="true" applyProtection="false">
      <alignment horizontal="center" vertical="center" textRotation="0" wrapText="true" indent="0" shrinkToFit="false"/>
      <protection locked="true" hidden="false"/>
    </xf>
    <xf numFmtId="167" fontId="20" fillId="21" borderId="0" xfId="0" applyFont="true" applyBorder="true" applyAlignment="true" applyProtection="false">
      <alignment horizontal="center" vertical="center" textRotation="0" wrapText="true" indent="0" shrinkToFit="false"/>
      <protection locked="true" hidden="false"/>
    </xf>
    <xf numFmtId="167" fontId="10" fillId="21" borderId="0" xfId="0" applyFont="true" applyBorder="true" applyAlignment="true" applyProtection="false">
      <alignment horizontal="left" vertical="center" textRotation="0" wrapText="true" indent="0" shrinkToFit="false"/>
      <protection locked="true" hidden="false"/>
    </xf>
    <xf numFmtId="164" fontId="20" fillId="0" borderId="0" xfId="0" applyFont="true" applyBorder="false" applyAlignment="true" applyProtection="false">
      <alignment horizontal="general" vertical="bottom" textRotation="0" wrapText="false" indent="0" shrinkToFit="false"/>
      <protection locked="true" hidden="false"/>
    </xf>
    <xf numFmtId="167" fontId="10" fillId="22" borderId="0" xfId="0" applyFont="true" applyBorder="true" applyAlignment="true" applyProtection="false">
      <alignment horizontal="right" vertical="center" textRotation="0" wrapText="false" indent="0" shrinkToFit="false"/>
      <protection locked="true" hidden="false"/>
    </xf>
    <xf numFmtId="167" fontId="10" fillId="22" borderId="1" xfId="0" applyFont="true" applyBorder="true" applyAlignment="true" applyProtection="false">
      <alignment horizontal="center" vertical="center" textRotation="0" wrapText="true" indent="0" shrinkToFit="false"/>
      <protection locked="true" hidden="false"/>
    </xf>
    <xf numFmtId="167" fontId="20" fillId="22" borderId="0" xfId="0" applyFont="true" applyBorder="true" applyAlignment="true" applyProtection="false">
      <alignment horizontal="center" vertical="top" textRotation="0" wrapText="true" indent="0" shrinkToFit="false"/>
      <protection locked="true" hidden="false"/>
    </xf>
    <xf numFmtId="167" fontId="4" fillId="22" borderId="0" xfId="0" applyFont="true" applyBorder="true" applyAlignment="true" applyProtection="false">
      <alignment horizontal="center" vertical="center" textRotation="0" wrapText="true" indent="0" shrinkToFit="false"/>
      <protection locked="true" hidden="false"/>
    </xf>
    <xf numFmtId="164" fontId="4" fillId="22" borderId="0" xfId="0" applyFont="true" applyBorder="true" applyAlignment="true" applyProtection="false">
      <alignment horizontal="general" vertical="bottom" textRotation="0" wrapText="false" indent="0" shrinkToFit="false"/>
      <protection locked="true" hidden="false"/>
    </xf>
    <xf numFmtId="164" fontId="13" fillId="22" borderId="0" xfId="0" applyFont="true" applyBorder="true" applyAlignment="true" applyProtection="false">
      <alignment horizontal="right" vertical="center" textRotation="0" wrapText="false" indent="0" shrinkToFit="false"/>
      <protection locked="true" hidden="false"/>
    </xf>
    <xf numFmtId="167" fontId="10" fillId="22" borderId="0" xfId="0" applyFont="true" applyBorder="true" applyAlignment="false" applyProtection="false">
      <alignment horizontal="general" vertical="center" textRotation="0" wrapText="false" indent="0" shrinkToFit="false"/>
      <protection locked="true" hidden="false"/>
    </xf>
    <xf numFmtId="164" fontId="5" fillId="22" borderId="1" xfId="0" applyFont="true" applyBorder="true" applyAlignment="true" applyProtection="false">
      <alignment horizontal="center" vertical="center" textRotation="0" wrapText="false" indent="0" shrinkToFit="false"/>
      <protection locked="true" hidden="false"/>
    </xf>
    <xf numFmtId="166" fontId="5" fillId="22" borderId="1" xfId="0" applyFont="true" applyBorder="true" applyAlignment="true" applyProtection="false">
      <alignment horizontal="center" vertical="center" textRotation="0" wrapText="false" indent="0" shrinkToFit="false"/>
      <protection locked="true" hidden="false"/>
    </xf>
    <xf numFmtId="164" fontId="10" fillId="22" borderId="1" xfId="0" applyFont="true" applyBorder="true" applyAlignment="false" applyProtection="false">
      <alignment horizontal="general" vertical="center" textRotation="0" wrapText="false" indent="0" shrinkToFit="false"/>
      <protection locked="true" hidden="false"/>
    </xf>
    <xf numFmtId="164" fontId="9" fillId="22" borderId="0" xfId="0" applyFont="true" applyBorder="true" applyAlignment="false" applyProtection="false">
      <alignment horizontal="general" vertical="center" textRotation="0" wrapText="false" indent="0" shrinkToFit="false"/>
      <protection locked="true" hidden="false"/>
    </xf>
    <xf numFmtId="168" fontId="26" fillId="22" borderId="0" xfId="0" applyFont="true" applyBorder="true" applyAlignment="true" applyProtection="false">
      <alignment horizontal="general" vertical="bottom" textRotation="0" wrapText="false" indent="0" shrinkToFit="false"/>
      <protection locked="true" hidden="false"/>
    </xf>
    <xf numFmtId="164" fontId="10" fillId="20" borderId="0" xfId="0" applyFont="true" applyBorder="true" applyAlignment="true" applyProtection="false">
      <alignment horizontal="general" vertical="bottom" textRotation="0" wrapText="false" indent="0" shrinkToFit="false"/>
      <protection locked="true" hidden="false"/>
    </xf>
    <xf numFmtId="164" fontId="4" fillId="20" borderId="0" xfId="0" applyFont="true" applyBorder="false" applyAlignment="false" applyProtection="false">
      <alignment horizontal="general" vertical="center" textRotation="0" wrapText="false" indent="0" shrinkToFit="false"/>
      <protection locked="true" hidden="false"/>
    </xf>
    <xf numFmtId="164" fontId="9" fillId="20" borderId="0" xfId="0" applyFont="true" applyBorder="true" applyAlignment="true" applyProtection="false">
      <alignment horizontal="general" vertical="bottom" textRotation="0" wrapText="false" indent="0" shrinkToFit="false"/>
      <protection locked="true" hidden="false"/>
    </xf>
    <xf numFmtId="164" fontId="10" fillId="20" borderId="0" xfId="0" applyFont="true" applyBorder="true" applyAlignment="true" applyProtection="false">
      <alignment horizontal="left" vertical="center" textRotation="0" wrapText="false" indent="0" shrinkToFit="false"/>
      <protection locked="true" hidden="false"/>
    </xf>
    <xf numFmtId="164" fontId="9" fillId="20" borderId="0" xfId="0" applyFont="true" applyBorder="true" applyAlignment="true" applyProtection="false">
      <alignment horizontal="left" vertical="center" textRotation="0" wrapText="true" indent="0" shrinkToFit="false"/>
      <protection locked="true" hidden="false"/>
    </xf>
    <xf numFmtId="164" fontId="10" fillId="20" borderId="0" xfId="0" applyFont="true" applyBorder="true" applyAlignment="true" applyProtection="false">
      <alignment horizontal="left" vertical="center" textRotation="0" wrapText="true" indent="0" shrinkToFit="false"/>
      <protection locked="true" hidden="false"/>
    </xf>
    <xf numFmtId="168" fontId="9" fillId="20" borderId="0" xfId="0" applyFont="true" applyBorder="true" applyAlignment="true" applyProtection="false">
      <alignment horizontal="left" vertical="center" textRotation="0" wrapText="true" indent="0" shrinkToFit="false"/>
      <protection locked="true" hidden="false"/>
    </xf>
    <xf numFmtId="164" fontId="9" fillId="20" borderId="0" xfId="0" applyFont="true" applyBorder="false" applyAlignment="true" applyProtection="false">
      <alignment horizontal="general" vertical="bottom" textRotation="0" wrapText="false" indent="0" shrinkToFit="false"/>
      <protection locked="true" hidden="false"/>
    </xf>
    <xf numFmtId="168" fontId="27" fillId="20" borderId="0" xfId="0" applyFont="true" applyBorder="true" applyAlignment="true" applyProtection="false">
      <alignment horizontal="left" vertical="center" textRotation="0" wrapText="true" indent="0" shrinkToFit="false"/>
      <protection locked="true" hidden="false"/>
    </xf>
    <xf numFmtId="164" fontId="13" fillId="20" borderId="0" xfId="0" applyFont="true" applyBorder="true" applyAlignment="true" applyProtection="false">
      <alignment horizontal="right" vertical="bottom" textRotation="0" wrapText="false" indent="0" shrinkToFit="false"/>
      <protection locked="true" hidden="false"/>
    </xf>
    <xf numFmtId="164" fontId="28" fillId="23" borderId="1" xfId="0" applyFont="true" applyBorder="true" applyAlignment="true" applyProtection="false">
      <alignment horizontal="center" vertical="center" textRotation="0" wrapText="false" indent="0" shrinkToFit="false"/>
      <protection locked="true" hidden="false"/>
    </xf>
    <xf numFmtId="164" fontId="28" fillId="24" borderId="1" xfId="0" applyFont="true" applyBorder="true" applyAlignment="true" applyProtection="false">
      <alignment horizontal="center" vertical="center" textRotation="0" wrapText="fals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64" fontId="29" fillId="0" borderId="1" xfId="0" applyFont="true" applyBorder="true" applyAlignment="true" applyProtection="false">
      <alignment horizontal="center" vertical="center" textRotation="0" wrapText="false" indent="0" shrinkToFit="false"/>
      <protection locked="true" hidden="false"/>
    </xf>
    <xf numFmtId="164" fontId="4" fillId="6" borderId="1" xfId="0" applyFont="true" applyBorder="true" applyAlignment="true" applyProtection="false">
      <alignment horizontal="center" vertical="center" textRotation="0" wrapText="true" indent="0" shrinkToFit="false"/>
      <protection locked="true" hidden="false"/>
    </xf>
    <xf numFmtId="165" fontId="9" fillId="7" borderId="1" xfId="0" applyFont="true" applyBorder="true" applyAlignment="true" applyProtection="false">
      <alignment horizontal="left" vertical="center" textRotation="0" wrapText="true" indent="0" shrinkToFit="false"/>
      <protection locked="true" hidden="false"/>
    </xf>
    <xf numFmtId="164" fontId="9" fillId="8" borderId="1" xfId="0" applyFont="true" applyBorder="true" applyAlignment="true" applyProtection="false">
      <alignment horizontal="center" vertical="center" textRotation="0" wrapText="false" indent="0" shrinkToFit="false"/>
      <protection locked="true" hidden="false"/>
    </xf>
    <xf numFmtId="164" fontId="9" fillId="7" borderId="1" xfId="0" applyFont="true" applyBorder="true" applyAlignment="true" applyProtection="false">
      <alignment horizontal="left" vertical="center" textRotation="0" wrapText="true" indent="0" shrinkToFit="false"/>
      <protection locked="true" hidden="false"/>
    </xf>
    <xf numFmtId="164" fontId="0" fillId="0" borderId="1" xfId="0" applyFont="false" applyBorder="true" applyAlignment="true" applyProtection="false">
      <alignment horizontal="center" vertical="center" textRotation="0" wrapText="false" indent="0" shrinkToFit="false"/>
      <protection locked="true" hidden="false"/>
    </xf>
    <xf numFmtId="164" fontId="9" fillId="7" borderId="1" xfId="0" applyFont="true" applyBorder="true" applyAlignment="true" applyProtection="false">
      <alignment horizontal="left" vertical="center" textRotation="0" wrapText="false" indent="0" shrinkToFit="false"/>
      <protection locked="true" hidden="false"/>
    </xf>
    <xf numFmtId="164" fontId="0" fillId="0" borderId="1" xfId="0" applyFont="false" applyBorder="true" applyAlignment="true" applyProtection="false">
      <alignment horizontal="general" vertical="center" textRotation="0" wrapText="false" indent="0" shrinkToFit="false"/>
      <protection locked="true" hidden="false"/>
    </xf>
    <xf numFmtId="164" fontId="4" fillId="9" borderId="1" xfId="0" applyFont="true" applyBorder="true" applyAlignment="true" applyProtection="false">
      <alignment horizontal="center" vertical="center" textRotation="0" wrapText="true" indent="0" shrinkToFit="false"/>
      <protection locked="true" hidden="false"/>
    </xf>
    <xf numFmtId="165" fontId="9" fillId="7" borderId="1" xfId="0" applyFont="true" applyBorder="true" applyAlignment="true" applyProtection="false">
      <alignment horizontal="left" vertical="center" textRotation="0" wrapText="false" indent="0" shrinkToFit="false"/>
      <protection locked="true" hidden="false"/>
    </xf>
    <xf numFmtId="164" fontId="4" fillId="10" borderId="1" xfId="0" applyFont="true" applyBorder="true" applyAlignment="true" applyProtection="false">
      <alignment horizontal="center" vertical="center" textRotation="0" wrapText="true" indent="0" shrinkToFit="false"/>
      <protection locked="true" hidden="false"/>
    </xf>
    <xf numFmtId="164" fontId="28" fillId="25" borderId="1"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center" vertical="center" textRotation="0" wrapText="false" indent="0" shrinkToFit="false"/>
      <protection locked="true" hidden="false"/>
    </xf>
    <xf numFmtId="164" fontId="9" fillId="12" borderId="1" xfId="0" applyFont="true" applyBorder="true" applyAlignment="true" applyProtection="false">
      <alignment horizontal="center" vertical="center" textRotation="0" wrapText="true" indent="0" shrinkToFit="false"/>
      <protection locked="true" hidden="false"/>
    </xf>
    <xf numFmtId="164" fontId="10" fillId="8" borderId="1" xfId="0" applyFont="true" applyBorder="true" applyAlignment="true" applyProtection="false">
      <alignment horizontal="center" vertical="center" textRotation="0" wrapText="false" indent="0" shrinkToFit="false"/>
      <protection locked="true" hidden="false"/>
    </xf>
    <xf numFmtId="164" fontId="9" fillId="7" borderId="1" xfId="0" applyFont="true" applyBorder="true" applyAlignment="true" applyProtection="false">
      <alignment horizontal="general" vertical="center" textRotation="0" wrapText="false" indent="0" shrinkToFit="false"/>
      <protection locked="true" hidden="false"/>
    </xf>
    <xf numFmtId="165" fontId="10" fillId="7" borderId="1" xfId="0" applyFont="true" applyBorder="true" applyAlignment="true" applyProtection="false">
      <alignment horizontal="left" vertical="center" textRotation="0" wrapText="true" indent="0" shrinkToFit="false"/>
      <protection locked="true" hidden="false"/>
    </xf>
    <xf numFmtId="164" fontId="13" fillId="12" borderId="1" xfId="0" applyFont="true" applyBorder="true" applyAlignment="true" applyProtection="false">
      <alignment horizontal="center" vertical="center" textRotation="0" wrapText="false" indent="0" shrinkToFit="false"/>
      <protection locked="true" hidden="false"/>
    </xf>
    <xf numFmtId="164" fontId="10" fillId="13" borderId="1" xfId="0" applyFont="true" applyBorder="true" applyAlignment="true" applyProtection="false">
      <alignment horizontal="center" vertical="center" textRotation="0" wrapText="true" indent="0" shrinkToFit="false"/>
      <protection locked="true" hidden="false"/>
    </xf>
    <xf numFmtId="164" fontId="10" fillId="12" borderId="1" xfId="0" applyFont="true" applyBorder="true" applyAlignment="true" applyProtection="false">
      <alignment horizontal="center" vertical="center" textRotation="0" wrapText="true" indent="0" shrinkToFit="false"/>
      <protection locked="true" hidden="false"/>
    </xf>
    <xf numFmtId="164" fontId="4" fillId="7" borderId="1" xfId="0" applyFont="true" applyBorder="true" applyAlignment="true" applyProtection="false">
      <alignment horizontal="general" vertical="center" textRotation="0" wrapText="false" indent="0" shrinkToFit="false"/>
      <protection locked="true" hidden="false"/>
    </xf>
    <xf numFmtId="164" fontId="0" fillId="26" borderId="1" xfId="0" applyFont="true" applyBorder="true" applyAlignment="true" applyProtection="false">
      <alignment horizontal="center" vertical="center" textRotation="0" wrapText="false" indent="0" shrinkToFit="false"/>
      <protection locked="true" hidden="false"/>
    </xf>
    <xf numFmtId="168" fontId="9" fillId="7" borderId="1" xfId="0" applyFont="true" applyBorder="true" applyAlignment="true" applyProtection="false">
      <alignment horizontal="general" vertical="center" textRotation="0" wrapText="true" indent="0" shrinkToFit="false"/>
      <protection locked="true" hidden="false"/>
    </xf>
    <xf numFmtId="167" fontId="9" fillId="8" borderId="1" xfId="0" applyFont="true" applyBorder="true" applyAlignment="true" applyProtection="false">
      <alignment horizontal="center" vertical="center" textRotation="0" wrapText="false" indent="0" shrinkToFit="false"/>
      <protection locked="true" hidden="false"/>
    </xf>
    <xf numFmtId="164" fontId="4" fillId="7" borderId="1" xfId="0" applyFont="true" applyBorder="true" applyAlignment="true" applyProtection="false">
      <alignment horizontal="left" vertical="center" textRotation="0" wrapText="false" indent="0" shrinkToFit="false"/>
      <protection locked="true" hidden="false"/>
    </xf>
    <xf numFmtId="164" fontId="0" fillId="0" borderId="0" xfId="0" applyFont="false" applyBorder="true" applyAlignment="true" applyProtection="false">
      <alignment horizontal="general"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0" fillId="0" borderId="0" xfId="0" applyFont="true" applyBorder="true" applyAlignment="true" applyProtection="false">
      <alignment horizontal="center" vertical="center" textRotation="0" wrapText="false" indent="0" shrinkToFit="false"/>
      <protection locked="true" hidden="false"/>
    </xf>
    <xf numFmtId="164" fontId="30" fillId="0" borderId="0" xfId="0" applyFont="true" applyBorder="true" applyAlignment="true" applyProtection="false">
      <alignment horizontal="left" vertical="center" textRotation="0" wrapText="false" indent="0" shrinkToFit="false"/>
      <protection locked="true" hidden="false"/>
    </xf>
    <xf numFmtId="165" fontId="30" fillId="0" borderId="0" xfId="0" applyFont="true" applyBorder="true" applyAlignment="true" applyProtection="false">
      <alignment horizontal="left" vertical="center" textRotation="0" wrapText="false" indent="0" shrinkToFit="false"/>
      <protection locked="true" hidden="false"/>
    </xf>
    <xf numFmtId="164" fontId="0" fillId="0" borderId="0" xfId="0" applyFont="false" applyBorder="false" applyAlignment="true" applyProtection="false">
      <alignment horizontal="left" vertical="center"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28"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true" applyAlignment="true" applyProtection="false">
      <alignment horizontal="left" vertical="center" textRotation="0" wrapText="true" indent="0" shrinkToFit="false"/>
      <protection locked="true" hidden="false"/>
    </xf>
    <xf numFmtId="164" fontId="0" fillId="0" borderId="0" xfId="0" applyFont="true" applyBorder="true" applyAlignment="true" applyProtection="false">
      <alignment horizontal="left" vertical="top" textRotation="0" wrapText="true" indent="0" shrinkToFit="false"/>
      <protection locked="true" hidden="false"/>
    </xf>
    <xf numFmtId="164" fontId="0" fillId="0" borderId="0" xfId="0" applyFont="true" applyBorder="true" applyAlignment="true" applyProtection="false">
      <alignment horizontal="general" vertical="center" textRotation="0" wrapText="true" indent="0" shrinkToFit="false"/>
      <protection locked="true" hidden="false"/>
    </xf>
    <xf numFmtId="164" fontId="28" fillId="0" borderId="0" xfId="0" applyFont="true" applyBorder="true" applyAlignment="true" applyProtection="false">
      <alignment horizontal="left" vertical="center" textRotation="0" wrapText="true" indent="0" shrinkToFit="false"/>
      <protection locked="true" hidden="false"/>
    </xf>
    <xf numFmtId="164" fontId="9" fillId="0" borderId="0" xfId="0" applyFont="true" applyBorder="true" applyAlignment="true" applyProtection="false">
      <alignment horizontal="left" vertical="top" textRotation="0" wrapText="true" indent="0" shrinkToFit="false"/>
      <protection locked="true" hidden="false"/>
    </xf>
    <xf numFmtId="164" fontId="4" fillId="0" borderId="0" xfId="0" applyFont="true" applyBorder="false" applyAlignment="true" applyProtection="false">
      <alignment horizontal="left" vertical="top"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99FF33"/>
      <rgbColor rgb="FF0000FF"/>
      <rgbColor rgb="FFFFFF00"/>
      <rgbColor rgb="FFFF00FF"/>
      <rgbColor rgb="FF00FFFF"/>
      <rgbColor rgb="FF800000"/>
      <rgbColor rgb="FF008000"/>
      <rgbColor rgb="FF000080"/>
      <rgbColor rgb="FF808000"/>
      <rgbColor rgb="FF800080"/>
      <rgbColor rgb="FF008080"/>
      <rgbColor rgb="FFCCCCCC"/>
      <rgbColor rgb="FF808080"/>
      <rgbColor rgb="FFFF66FF"/>
      <rgbColor rgb="FF993366"/>
      <rgbColor rgb="FFFFFFD7"/>
      <rgbColor rgb="FFCCFFFF"/>
      <rgbColor rgb="FF660066"/>
      <rgbColor rgb="FFFAA61A"/>
      <rgbColor rgb="FF0066CC"/>
      <rgbColor rgb="FFDEDCE6"/>
      <rgbColor rgb="FF000080"/>
      <rgbColor rgb="FFFF00FF"/>
      <rgbColor rgb="FFE6E905"/>
      <rgbColor rgb="FF00FFFF"/>
      <rgbColor rgb="FF800080"/>
      <rgbColor rgb="FF800000"/>
      <rgbColor rgb="FF008080"/>
      <rgbColor rgb="FF0000FF"/>
      <rgbColor rgb="FF00CCFF"/>
      <rgbColor rgb="FF99FFFF"/>
      <rgbColor rgb="FFDCDCDC"/>
      <rgbColor rgb="FFFFFF99"/>
      <rgbColor rgb="FFB4C7DC"/>
      <rgbColor rgb="FFFF99CC"/>
      <rgbColor rgb="FFCC99FF"/>
      <rgbColor rgb="FFFFCC99"/>
      <rgbColor rgb="FF3366FF"/>
      <rgbColor rgb="FF33CCCC"/>
      <rgbColor rgb="FF9ACD32"/>
      <rgbColor rgb="FFFFCC00"/>
      <rgbColor rgb="FFFF9900"/>
      <rgbColor rgb="FFFFD700"/>
      <rgbColor rgb="FF666699"/>
      <rgbColor rgb="FFBBE33D"/>
      <rgbColor rgb="FF003366"/>
      <rgbColor rgb="FF99FF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_rels/sheet3.xml.rels><?xml version="1.0" encoding="UTF-8"?>
<Relationships xmlns="http://schemas.openxmlformats.org/package/2006/relationships"><Relationship Id="rId1" Type="http://schemas.openxmlformats.org/officeDocument/2006/relationships/hyperlink" Target="mailto:ramachandrahm@hotmail.com" TargetMode="External"/><Relationship Id="rId2" Type="http://schemas.openxmlformats.org/officeDocument/2006/relationships/hyperlink" Target="http://www.rammedisoft.com/ul" TargetMode="External"/><Relationship Id="rId3" Type="http://schemas.openxmlformats.org/officeDocument/2006/relationships/hyperlink" Target="http://www.rammedisoft.com/ll" TargetMode="External"/><Relationship Id="rId4" Type="http://schemas.openxmlformats.org/officeDocument/2006/relationships/hyperlink" Target="http://rammedisoft.com/downloadable/gazette.pdf" TargetMode="External"/><Relationship Id="rId5" Type="http://schemas.openxmlformats.org/officeDocument/2006/relationships/hyperlink" Target="http://rammedisoft.com/downloadable/appi_files/Disability_Evaluation_NIOH.pdf" TargetMode="External"/><Relationship Id="rId6" Type="http://schemas.openxmlformats.org/officeDocument/2006/relationships/hyperlink" Target="http://rammedisoft.com/downloadable/appi_files/DGHS_manual_composite_regional_center.pdf" TargetMode="External"/><Relationship Id="rId7" Type="http://schemas.openxmlformats.org/officeDocument/2006/relationships/hyperlink" Target="http://rammedisoft.com/html_files/appi.html"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MJ254"/>
  <sheetViews>
    <sheetView showFormulas="false" showGridLines="true" showRowColHeaders="true" showZeros="true" rightToLeft="false" tabSelected="true" showOutlineSymbols="true" defaultGridColor="true" view="normal" topLeftCell="A1" colorId="64" zoomScale="95" zoomScaleNormal="95" zoomScalePageLayoutView="100" workbookViewId="0">
      <selection pane="topLeft" activeCell="G8" activeCellId="0" sqref="G8"/>
    </sheetView>
  </sheetViews>
  <sheetFormatPr defaultColWidth="9.01171875" defaultRowHeight="12.8" zeroHeight="false" outlineLevelRow="0" outlineLevelCol="0"/>
  <cols>
    <col collapsed="false" customWidth="true" hidden="false" outlineLevel="0" max="1" min="1" style="1" width="15.62"/>
    <col collapsed="false" customWidth="true" hidden="false" outlineLevel="0" max="2" min="2" style="1" width="11.11"/>
    <col collapsed="false" customWidth="true" hidden="false" outlineLevel="0" max="3" min="3" style="1" width="16.33"/>
    <col collapsed="false" customWidth="true" hidden="false" outlineLevel="0" max="4" min="4" style="1" width="10.71"/>
    <col collapsed="false" customWidth="true" hidden="false" outlineLevel="0" max="5" min="5" style="1" width="4.7"/>
    <col collapsed="false" customWidth="true" hidden="false" outlineLevel="0" max="6" min="6" style="1" width="10.12"/>
    <col collapsed="false" customWidth="true" hidden="false" outlineLevel="0" max="7" min="7" style="1" width="8.61"/>
    <col collapsed="false" customWidth="true" hidden="false" outlineLevel="0" max="8" min="8" style="1" width="8.57"/>
    <col collapsed="false" customWidth="true" hidden="false" outlineLevel="0" max="9" min="9" style="1" width="8"/>
    <col collapsed="false" customWidth="true" hidden="false" outlineLevel="0" max="10" min="10" style="1" width="8.29"/>
    <col collapsed="false" customWidth="true" hidden="false" outlineLevel="0" max="11" min="11" style="1" width="7.71"/>
    <col collapsed="false" customWidth="true" hidden="false" outlineLevel="0" max="12" min="12" style="1" width="7.57"/>
    <col collapsed="false" customWidth="false" hidden="false" outlineLevel="0" max="1024" min="13" style="1" width="9"/>
  </cols>
  <sheetData>
    <row r="1" customFormat="false" ht="10.7" hidden="false" customHeight="true" outlineLevel="0" collapsed="false">
      <c r="A1" s="2"/>
      <c r="B1" s="2"/>
      <c r="C1" s="2"/>
      <c r="D1" s="2"/>
      <c r="E1" s="2"/>
      <c r="F1" s="2"/>
      <c r="G1" s="2"/>
      <c r="H1" s="2"/>
      <c r="I1" s="3" t="s">
        <v>0</v>
      </c>
      <c r="J1" s="3"/>
      <c r="K1" s="4"/>
      <c r="L1" s="4"/>
    </row>
    <row r="2" customFormat="false" ht="15" hidden="false" customHeight="true" outlineLevel="0" collapsed="false">
      <c r="A2" s="2" t="s">
        <v>1</v>
      </c>
      <c r="B2" s="2"/>
      <c r="C2" s="2"/>
      <c r="D2" s="2"/>
      <c r="E2" s="2"/>
      <c r="F2" s="2"/>
      <c r="G2" s="2"/>
      <c r="H2" s="2"/>
      <c r="I2" s="2"/>
      <c r="J2" s="2"/>
      <c r="K2" s="4"/>
      <c r="L2" s="4"/>
    </row>
    <row r="3" customFormat="false" ht="11.65" hidden="false" customHeight="true" outlineLevel="0" collapsed="false">
      <c r="A3" s="5"/>
      <c r="B3" s="6" t="s">
        <v>2</v>
      </c>
      <c r="C3" s="6"/>
      <c r="D3" s="6"/>
      <c r="E3" s="6"/>
      <c r="F3" s="6"/>
      <c r="G3" s="6"/>
      <c r="H3" s="7" t="s">
        <v>3</v>
      </c>
      <c r="I3" s="8" t="s">
        <v>4</v>
      </c>
      <c r="J3" s="8"/>
      <c r="K3" s="4"/>
      <c r="L3" s="4"/>
      <c r="M3" s="4"/>
      <c r="N3" s="4"/>
      <c r="O3" s="4"/>
      <c r="P3" s="4"/>
      <c r="Q3" s="4"/>
      <c r="R3" s="4"/>
      <c r="S3" s="4"/>
      <c r="T3" s="4"/>
    </row>
    <row r="4" customFormat="false" ht="16.5" hidden="false" customHeight="true" outlineLevel="0" collapsed="false">
      <c r="A4" s="9" t="s">
        <v>5</v>
      </c>
      <c r="B4" s="10" t="s">
        <v>6</v>
      </c>
      <c r="C4" s="10"/>
      <c r="D4" s="10"/>
      <c r="E4" s="10"/>
      <c r="F4" s="9" t="s">
        <v>7</v>
      </c>
      <c r="G4" s="11" t="s">
        <v>8</v>
      </c>
      <c r="H4" s="9" t="s">
        <v>9</v>
      </c>
      <c r="I4" s="8" t="s">
        <v>10</v>
      </c>
      <c r="J4" s="12"/>
      <c r="K4" s="4"/>
      <c r="L4" s="4"/>
      <c r="M4" s="4"/>
      <c r="N4" s="4"/>
      <c r="O4" s="4"/>
      <c r="P4" s="4"/>
      <c r="Q4" s="4"/>
      <c r="R4" s="4"/>
      <c r="S4" s="4"/>
      <c r="T4" s="4"/>
    </row>
    <row r="5" customFormat="false" ht="25.45" hidden="false" customHeight="true" outlineLevel="0" collapsed="false">
      <c r="A5" s="13" t="s">
        <v>11</v>
      </c>
      <c r="B5" s="13"/>
      <c r="C5" s="13"/>
      <c r="D5" s="13"/>
      <c r="E5" s="13"/>
      <c r="F5" s="13"/>
      <c r="G5" s="13"/>
      <c r="H5" s="13"/>
      <c r="I5" s="13"/>
      <c r="J5" s="14" t="n">
        <f aca="false">D238</f>
        <v>0</v>
      </c>
      <c r="K5" s="4"/>
      <c r="L5" s="4"/>
    </row>
    <row r="6" customFormat="false" ht="25.45" hidden="false" customHeight="true" outlineLevel="0" collapsed="false">
      <c r="A6" s="15" t="s">
        <v>12</v>
      </c>
      <c r="B6" s="15"/>
      <c r="C6" s="15"/>
      <c r="D6" s="15"/>
      <c r="E6" s="15"/>
      <c r="F6" s="15"/>
      <c r="G6" s="15"/>
      <c r="H6" s="15"/>
      <c r="I6" s="15"/>
      <c r="J6" s="15"/>
      <c r="K6" s="4"/>
      <c r="L6" s="4"/>
    </row>
    <row r="7" customFormat="false" ht="25.45" hidden="false" customHeight="true" outlineLevel="0" collapsed="false">
      <c r="A7" s="15" t="s">
        <v>13</v>
      </c>
      <c r="B7" s="15" t="s">
        <v>14</v>
      </c>
      <c r="C7" s="15" t="s">
        <v>15</v>
      </c>
      <c r="D7" s="16" t="s">
        <v>16</v>
      </c>
      <c r="E7" s="16" t="s">
        <v>17</v>
      </c>
      <c r="F7" s="17" t="s">
        <v>18</v>
      </c>
      <c r="G7" s="16" t="s">
        <v>19</v>
      </c>
      <c r="H7" s="16" t="s">
        <v>20</v>
      </c>
      <c r="I7" s="16" t="s">
        <v>21</v>
      </c>
      <c r="J7" s="16" t="s">
        <v>22</v>
      </c>
      <c r="K7" s="4"/>
      <c r="L7" s="4"/>
    </row>
    <row r="8" customFormat="false" ht="17" hidden="false" customHeight="true" outlineLevel="0" collapsed="false">
      <c r="A8" s="18" t="s">
        <v>23</v>
      </c>
      <c r="B8" s="19" t="n">
        <v>50</v>
      </c>
      <c r="C8" s="20" t="s">
        <v>24</v>
      </c>
      <c r="D8" s="21" t="s">
        <v>25</v>
      </c>
      <c r="E8" s="22" t="s">
        <v>26</v>
      </c>
      <c r="F8" s="23" t="n">
        <v>180</v>
      </c>
      <c r="G8" s="24" t="n">
        <v>180</v>
      </c>
      <c r="H8" s="24" t="n">
        <v>180</v>
      </c>
      <c r="I8" s="25" t="n">
        <f aca="false">100-ROUND(((G8/F8)*100),2)</f>
        <v>0</v>
      </c>
      <c r="J8" s="25" t="n">
        <f aca="false">100-ROUND(((H8/F8)*100),2)</f>
        <v>0</v>
      </c>
    </row>
    <row r="9" customFormat="false" ht="17" hidden="false" customHeight="true" outlineLevel="0" collapsed="false">
      <c r="A9" s="18"/>
      <c r="B9" s="18"/>
      <c r="C9" s="20"/>
      <c r="D9" s="21" t="s">
        <v>27</v>
      </c>
      <c r="E9" s="22" t="s">
        <v>28</v>
      </c>
      <c r="F9" s="23" t="n">
        <v>50</v>
      </c>
      <c r="G9" s="24" t="n">
        <v>50</v>
      </c>
      <c r="H9" s="24" t="n">
        <v>50</v>
      </c>
      <c r="I9" s="25" t="n">
        <f aca="false">100-ROUND(((G9/F9)*100),2)</f>
        <v>0</v>
      </c>
      <c r="J9" s="25" t="n">
        <f aca="false">100-ROUND(((H9/F9)*100),2)</f>
        <v>0</v>
      </c>
    </row>
    <row r="10" customFormat="false" ht="17" hidden="false" customHeight="true" outlineLevel="0" collapsed="false">
      <c r="A10" s="18"/>
      <c r="B10" s="18"/>
      <c r="C10" s="20"/>
      <c r="D10" s="21" t="s">
        <v>29</v>
      </c>
      <c r="E10" s="22" t="s">
        <v>30</v>
      </c>
      <c r="F10" s="23" t="n">
        <v>180</v>
      </c>
      <c r="G10" s="24" t="n">
        <v>180</v>
      </c>
      <c r="H10" s="24" t="n">
        <v>180</v>
      </c>
      <c r="I10" s="25" t="n">
        <f aca="false">100-ROUND(((G10/F10)*100),2)</f>
        <v>0</v>
      </c>
      <c r="J10" s="25" t="n">
        <f aca="false">100-ROUND(((H10/F10)*100),2)</f>
        <v>0</v>
      </c>
    </row>
    <row r="11" customFormat="false" ht="17" hidden="false" customHeight="true" outlineLevel="0" collapsed="false">
      <c r="A11" s="18"/>
      <c r="B11" s="18"/>
      <c r="C11" s="20"/>
      <c r="D11" s="21" t="s">
        <v>31</v>
      </c>
      <c r="E11" s="22" t="s">
        <v>32</v>
      </c>
      <c r="F11" s="23" t="n">
        <v>50</v>
      </c>
      <c r="G11" s="24" t="n">
        <v>50</v>
      </c>
      <c r="H11" s="24" t="n">
        <v>50</v>
      </c>
      <c r="I11" s="25" t="n">
        <f aca="false">100-ROUND(((G11/F11)*100),2)</f>
        <v>0</v>
      </c>
      <c r="J11" s="25" t="n">
        <f aca="false">100-ROUND(((H11/F11)*100),2)</f>
        <v>0</v>
      </c>
    </row>
    <row r="12" customFormat="false" ht="17" hidden="false" customHeight="true" outlineLevel="0" collapsed="false">
      <c r="A12" s="18"/>
      <c r="B12" s="18"/>
      <c r="C12" s="20"/>
      <c r="D12" s="21" t="s">
        <v>33</v>
      </c>
      <c r="E12" s="22" t="s">
        <v>34</v>
      </c>
      <c r="F12" s="23" t="n">
        <v>80</v>
      </c>
      <c r="G12" s="24" t="n">
        <v>80</v>
      </c>
      <c r="H12" s="24" t="n">
        <v>80</v>
      </c>
      <c r="I12" s="25" t="n">
        <f aca="false">100-ROUND(((G12/F12)*100),2)</f>
        <v>0</v>
      </c>
      <c r="J12" s="25" t="n">
        <f aca="false">100-ROUND(((H12/F12)*100),2)</f>
        <v>0</v>
      </c>
    </row>
    <row r="13" customFormat="false" ht="17" hidden="false" customHeight="true" outlineLevel="0" collapsed="false">
      <c r="A13" s="19"/>
      <c r="B13" s="19"/>
      <c r="C13" s="20"/>
      <c r="D13" s="21" t="s">
        <v>35</v>
      </c>
      <c r="E13" s="22" t="s">
        <v>36</v>
      </c>
      <c r="F13" s="23" t="n">
        <v>90</v>
      </c>
      <c r="G13" s="24" t="n">
        <v>90</v>
      </c>
      <c r="H13" s="24" t="n">
        <v>90</v>
      </c>
      <c r="I13" s="25" t="n">
        <f aca="false">100-ROUND(((G13/F13)*100),2)</f>
        <v>0</v>
      </c>
      <c r="J13" s="25" t="n">
        <f aca="false">100-ROUND(((H13/F13)*100),2)</f>
        <v>0</v>
      </c>
    </row>
    <row r="14" s="28" customFormat="true" ht="17" hidden="false" customHeight="true" outlineLevel="0" collapsed="false">
      <c r="A14" s="19"/>
      <c r="B14" s="19"/>
      <c r="C14" s="26" t="s">
        <v>37</v>
      </c>
      <c r="D14" s="26"/>
      <c r="E14" s="26"/>
      <c r="F14" s="26"/>
      <c r="G14" s="26"/>
      <c r="H14" s="26"/>
      <c r="I14" s="27" t="n">
        <f aca="false">ROUND(((I8+I9+I10+I11+I12+I13)/6),2)</f>
        <v>0</v>
      </c>
      <c r="J14" s="27" t="n">
        <f aca="false">ROUND(((J8+J9+J10+J11+J12+J13)/6),2)</f>
        <v>0</v>
      </c>
    </row>
    <row r="15" s="28" customFormat="true" ht="17" hidden="false" customHeight="true" outlineLevel="0" collapsed="false">
      <c r="A15" s="19"/>
      <c r="B15" s="19"/>
      <c r="C15" s="26"/>
      <c r="D15" s="26" t="s">
        <v>38</v>
      </c>
      <c r="E15" s="26"/>
      <c r="F15" s="26"/>
      <c r="G15" s="26"/>
      <c r="H15" s="26"/>
      <c r="I15" s="29" t="str">
        <f aca="false">IF(I14&lt;1,"NA",IF(I14&lt;33.33,"Mild",IF(I14&lt;66.66,"Moderate","Severe")))</f>
        <v>NA</v>
      </c>
      <c r="J15" s="29" t="str">
        <f aca="false">IF(J14&lt;1,"NA",IF(J14&lt;33.33,"Mild",IF(J14&lt;66.66,"Moderate","Severe")))</f>
        <v>NA</v>
      </c>
    </row>
    <row r="16" customFormat="false" ht="17" hidden="false" customHeight="true" outlineLevel="0" collapsed="false">
      <c r="A16" s="19"/>
      <c r="B16" s="19"/>
      <c r="C16" s="30" t="s">
        <v>39</v>
      </c>
      <c r="D16" s="30"/>
      <c r="E16" s="30"/>
      <c r="F16" s="30"/>
      <c r="G16" s="30"/>
      <c r="H16" s="30"/>
      <c r="I16" s="31" t="n">
        <f aca="false">ROUND(I14*0.2,2)</f>
        <v>0</v>
      </c>
      <c r="J16" s="31" t="n">
        <f aca="false">ROUND(J14*0.2,2)</f>
        <v>0</v>
      </c>
    </row>
    <row r="17" customFormat="false" ht="17" hidden="false" customHeight="true" outlineLevel="0" collapsed="false">
      <c r="A17" s="32"/>
      <c r="B17" s="32"/>
      <c r="C17" s="33" t="s">
        <v>40</v>
      </c>
      <c r="D17" s="21" t="s">
        <v>41</v>
      </c>
      <c r="E17" s="22" t="s">
        <v>42</v>
      </c>
      <c r="F17" s="23" t="n">
        <v>150</v>
      </c>
      <c r="G17" s="24" t="n">
        <v>150</v>
      </c>
      <c r="H17" s="24" t="n">
        <v>150</v>
      </c>
      <c r="I17" s="25" t="n">
        <f aca="false">100-ROUND(((G17/F17)*100),2)</f>
        <v>0</v>
      </c>
      <c r="J17" s="25" t="n">
        <f aca="false">100-ROUND(((H17/F17)*100),2)</f>
        <v>0</v>
      </c>
    </row>
    <row r="18" customFormat="false" ht="17" hidden="false" customHeight="true" outlineLevel="0" collapsed="false">
      <c r="A18" s="32"/>
      <c r="B18" s="32"/>
      <c r="C18" s="33"/>
      <c r="D18" s="21" t="s">
        <v>43</v>
      </c>
      <c r="E18" s="22" t="s">
        <v>44</v>
      </c>
      <c r="F18" s="23" t="n">
        <v>80</v>
      </c>
      <c r="G18" s="24" t="n">
        <v>80</v>
      </c>
      <c r="H18" s="24" t="n">
        <v>80</v>
      </c>
      <c r="I18" s="25" t="n">
        <f aca="false">100-ROUND(((G18/F18)*100),2)</f>
        <v>0</v>
      </c>
      <c r="J18" s="25" t="n">
        <f aca="false">100-ROUND(((H18/F18)*100),2)</f>
        <v>0</v>
      </c>
    </row>
    <row r="19" customFormat="false" ht="17" hidden="false" customHeight="true" outlineLevel="0" collapsed="false">
      <c r="A19" s="34"/>
      <c r="B19" s="34"/>
      <c r="C19" s="33"/>
      <c r="D19" s="21" t="s">
        <v>45</v>
      </c>
      <c r="E19" s="22" t="s">
        <v>46</v>
      </c>
      <c r="F19" s="23" t="n">
        <v>85</v>
      </c>
      <c r="G19" s="24" t="n">
        <v>85</v>
      </c>
      <c r="H19" s="24" t="n">
        <v>85</v>
      </c>
      <c r="I19" s="25" t="n">
        <f aca="false">100-ROUND(((G19/F19)*100),2)</f>
        <v>0</v>
      </c>
      <c r="J19" s="25" t="n">
        <f aca="false">100-ROUND(((H19/F19)*100),2)</f>
        <v>0</v>
      </c>
    </row>
    <row r="20" s="28" customFormat="true" ht="17" hidden="false" customHeight="true" outlineLevel="0" collapsed="false">
      <c r="A20" s="35"/>
      <c r="B20" s="36"/>
      <c r="C20" s="37" t="s">
        <v>47</v>
      </c>
      <c r="D20" s="37"/>
      <c r="E20" s="37"/>
      <c r="F20" s="37"/>
      <c r="G20" s="37"/>
      <c r="H20" s="37"/>
      <c r="I20" s="38" t="n">
        <f aca="false">ROUND((I17+I18 +I19)/3,2)</f>
        <v>0</v>
      </c>
      <c r="J20" s="38" t="n">
        <f aca="false">ROUND((J17+J18 +J19)/3,2)</f>
        <v>0</v>
      </c>
    </row>
    <row r="21" s="28" customFormat="true" ht="17" hidden="false" customHeight="true" outlineLevel="0" collapsed="false">
      <c r="A21" s="35"/>
      <c r="B21" s="36"/>
      <c r="C21" s="39"/>
      <c r="D21" s="37" t="s">
        <v>48</v>
      </c>
      <c r="E21" s="37"/>
      <c r="F21" s="37"/>
      <c r="G21" s="37"/>
      <c r="H21" s="37"/>
      <c r="I21" s="40" t="str">
        <f aca="false">IF(I20&lt;1,"NA",IF(I20&lt;33.33,"Mild",IF(I20&lt;66.66,"Moderate","Severe")))</f>
        <v>NA</v>
      </c>
      <c r="J21" s="40" t="str">
        <f aca="false">IF(J20&lt;1,"NA",IF(J20&lt;33.33,"Mild",IF(J20&lt;66.66,"Moderate","Severe")))</f>
        <v>NA</v>
      </c>
    </row>
    <row r="22" customFormat="false" ht="17" hidden="false" customHeight="true" outlineLevel="0" collapsed="false">
      <c r="A22" s="41"/>
      <c r="B22" s="42"/>
      <c r="C22" s="43" t="s">
        <v>49</v>
      </c>
      <c r="D22" s="43"/>
      <c r="E22" s="43"/>
      <c r="F22" s="43"/>
      <c r="G22" s="43"/>
      <c r="H22" s="43"/>
      <c r="I22" s="44" t="n">
        <f aca="false">ROUND(I20*0.2,2)</f>
        <v>0</v>
      </c>
      <c r="J22" s="44" t="n">
        <f aca="false">ROUND(J20*0.2,2)</f>
        <v>0</v>
      </c>
    </row>
    <row r="23" customFormat="false" ht="17" hidden="false" customHeight="true" outlineLevel="0" collapsed="false">
      <c r="A23" s="34"/>
      <c r="B23" s="34"/>
      <c r="C23" s="45" t="s">
        <v>50</v>
      </c>
      <c r="D23" s="21" t="s">
        <v>25</v>
      </c>
      <c r="E23" s="22" t="s">
        <v>51</v>
      </c>
      <c r="F23" s="23" t="n">
        <v>80</v>
      </c>
      <c r="G23" s="24" t="n">
        <v>80</v>
      </c>
      <c r="H23" s="24" t="n">
        <v>80</v>
      </c>
      <c r="I23" s="25" t="n">
        <f aca="false">100-ROUND(((G23/F23)*100),2)</f>
        <v>0</v>
      </c>
      <c r="J23" s="25" t="n">
        <f aca="false">100-ROUND(((H23/F23)*100),2)</f>
        <v>0</v>
      </c>
    </row>
    <row r="24" customFormat="false" ht="17" hidden="false" customHeight="true" outlineLevel="0" collapsed="false">
      <c r="A24" s="34"/>
      <c r="B24" s="34"/>
      <c r="C24" s="45"/>
      <c r="D24" s="21" t="s">
        <v>27</v>
      </c>
      <c r="E24" s="22" t="s">
        <v>52</v>
      </c>
      <c r="F24" s="23" t="n">
        <v>70</v>
      </c>
      <c r="G24" s="24" t="n">
        <v>70</v>
      </c>
      <c r="H24" s="24" t="n">
        <v>70</v>
      </c>
      <c r="I24" s="25" t="n">
        <f aca="false">100-ROUND(((G24/F24)*100),2)</f>
        <v>0</v>
      </c>
      <c r="J24" s="25" t="n">
        <f aca="false">100-ROUND(((H24/F24)*100),2)</f>
        <v>0</v>
      </c>
    </row>
    <row r="25" customFormat="false" ht="17" hidden="false" customHeight="true" outlineLevel="0" collapsed="false">
      <c r="A25" s="34"/>
      <c r="B25" s="34"/>
      <c r="C25" s="45"/>
      <c r="D25" s="21" t="s">
        <v>53</v>
      </c>
      <c r="E25" s="22" t="s">
        <v>54</v>
      </c>
      <c r="F25" s="23" t="n">
        <v>20</v>
      </c>
      <c r="G25" s="24" t="n">
        <v>20</v>
      </c>
      <c r="H25" s="24" t="n">
        <v>20</v>
      </c>
      <c r="I25" s="25" t="n">
        <f aca="false">100-ROUND(((G25/F25)*100),2)</f>
        <v>0</v>
      </c>
      <c r="J25" s="25" t="n">
        <f aca="false">100-ROUND(((H25/F25)*100),2)</f>
        <v>0</v>
      </c>
    </row>
    <row r="26" customFormat="false" ht="17" hidden="false" customHeight="true" outlineLevel="0" collapsed="false">
      <c r="A26" s="34"/>
      <c r="B26" s="34"/>
      <c r="C26" s="45"/>
      <c r="D26" s="21" t="s">
        <v>55</v>
      </c>
      <c r="E26" s="22" t="s">
        <v>56</v>
      </c>
      <c r="F26" s="23" t="n">
        <v>50</v>
      </c>
      <c r="G26" s="24" t="n">
        <v>50</v>
      </c>
      <c r="H26" s="24" t="n">
        <v>50</v>
      </c>
      <c r="I26" s="25" t="n">
        <f aca="false">100-ROUND(((G26/F26)*100),2)</f>
        <v>0</v>
      </c>
      <c r="J26" s="25" t="n">
        <f aca="false">100-ROUND(((H26/F26)*100),2)</f>
        <v>0</v>
      </c>
    </row>
    <row r="27" customFormat="false" ht="17" hidden="false" customHeight="true" outlineLevel="0" collapsed="false">
      <c r="A27" s="34"/>
      <c r="B27" s="34"/>
      <c r="C27" s="46" t="s">
        <v>57</v>
      </c>
      <c r="D27" s="46"/>
      <c r="E27" s="46"/>
      <c r="F27" s="46"/>
      <c r="G27" s="46"/>
      <c r="H27" s="46"/>
      <c r="I27" s="47" t="n">
        <f aca="false">ROUND(((I23+I24+I25+I26)/4),2)</f>
        <v>0</v>
      </c>
      <c r="J27" s="47" t="n">
        <f aca="false">ROUND(((J23+J24+J25+J26)/4),2)</f>
        <v>0</v>
      </c>
    </row>
    <row r="28" s="28" customFormat="true" ht="17" hidden="false" customHeight="true" outlineLevel="0" collapsed="false">
      <c r="A28" s="34"/>
      <c r="B28" s="34"/>
      <c r="C28" s="48"/>
      <c r="D28" s="46" t="s">
        <v>48</v>
      </c>
      <c r="E28" s="46"/>
      <c r="F28" s="46"/>
      <c r="G28" s="46"/>
      <c r="H28" s="46"/>
      <c r="I28" s="49" t="str">
        <f aca="false">IF(I27&lt;1,"NA",IF(I27&lt;33.33,"Mild",IF(I27&lt;66.66,"Moderate","Severe")))</f>
        <v>NA</v>
      </c>
      <c r="J28" s="49" t="str">
        <f aca="false">IF(J27&lt;1,"NA",IF(J27&lt;33.33,"Mild",IF(J27&lt;66.66,"Moderate","Severe")))</f>
        <v>NA</v>
      </c>
    </row>
    <row r="29" customFormat="false" ht="17" hidden="false" customHeight="true" outlineLevel="0" collapsed="false">
      <c r="A29" s="34"/>
      <c r="B29" s="34"/>
      <c r="C29" s="50" t="s">
        <v>58</v>
      </c>
      <c r="D29" s="50"/>
      <c r="E29" s="50"/>
      <c r="F29" s="50"/>
      <c r="G29" s="50"/>
      <c r="H29" s="50"/>
      <c r="I29" s="51" t="n">
        <f aca="false">ROUND(I27*0.1,2)</f>
        <v>0</v>
      </c>
      <c r="J29" s="51" t="n">
        <f aca="false">ROUND(J27*0.1,2)</f>
        <v>0</v>
      </c>
    </row>
    <row r="30" customFormat="false" ht="17" hidden="false" customHeight="true" outlineLevel="0" collapsed="false">
      <c r="A30" s="52" t="s">
        <v>59</v>
      </c>
      <c r="B30" s="52"/>
      <c r="C30" s="52"/>
      <c r="D30" s="52"/>
      <c r="E30" s="52"/>
      <c r="F30" s="52"/>
      <c r="G30" s="52"/>
      <c r="H30" s="52"/>
      <c r="I30" s="52"/>
      <c r="J30" s="52"/>
      <c r="K30" s="0"/>
      <c r="L30" s="0"/>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0"/>
      <c r="BT30" s="0"/>
      <c r="BU30" s="0"/>
      <c r="BV30" s="0"/>
      <c r="BW30" s="0"/>
      <c r="BX30" s="0"/>
      <c r="BY30" s="0"/>
      <c r="BZ30" s="0"/>
      <c r="CA30" s="0"/>
      <c r="CB30" s="0"/>
      <c r="CC30" s="0"/>
      <c r="CD30" s="0"/>
      <c r="CE30" s="0"/>
      <c r="CF30" s="0"/>
      <c r="CG30" s="0"/>
      <c r="CH30" s="0"/>
      <c r="CI30" s="0"/>
      <c r="CJ30" s="0"/>
      <c r="CK30" s="0"/>
      <c r="CL30" s="0"/>
      <c r="CM30" s="0"/>
      <c r="CN30" s="0"/>
      <c r="CO30" s="0"/>
      <c r="CP30" s="0"/>
      <c r="CQ30" s="0"/>
      <c r="CR30" s="0"/>
      <c r="CS30" s="0"/>
      <c r="CT30" s="0"/>
      <c r="CU30" s="0"/>
      <c r="CV30" s="0"/>
      <c r="CW30" s="0"/>
      <c r="CX30" s="0"/>
      <c r="CY30" s="0"/>
      <c r="CZ30" s="0"/>
      <c r="DA30" s="0"/>
      <c r="DB30" s="0"/>
      <c r="DC30" s="0"/>
      <c r="DD30" s="0"/>
      <c r="DE30" s="0"/>
      <c r="DF30" s="0"/>
      <c r="DG30" s="0"/>
      <c r="DH30" s="0"/>
      <c r="DI30" s="0"/>
      <c r="DJ30" s="0"/>
      <c r="DK30" s="0"/>
      <c r="DL30" s="0"/>
      <c r="DM30" s="0"/>
      <c r="DN30" s="0"/>
      <c r="DO30" s="0"/>
      <c r="DP30" s="0"/>
      <c r="DQ30" s="0"/>
      <c r="DR30" s="0"/>
      <c r="DS30" s="0"/>
      <c r="DT30" s="0"/>
      <c r="DU30" s="0"/>
      <c r="DV30" s="0"/>
      <c r="DW30" s="0"/>
      <c r="DX30" s="0"/>
      <c r="DY30" s="0"/>
      <c r="DZ30" s="0"/>
      <c r="EA30" s="0"/>
      <c r="EB30" s="0"/>
      <c r="EC30" s="0"/>
      <c r="ED30" s="0"/>
      <c r="EE30" s="0"/>
      <c r="EF30" s="0"/>
      <c r="EG30" s="0"/>
      <c r="EH30" s="0"/>
      <c r="EI30" s="0"/>
      <c r="EJ30" s="0"/>
      <c r="EK30" s="0"/>
      <c r="EL30" s="0"/>
      <c r="EM30" s="0"/>
      <c r="EN30" s="0"/>
      <c r="EO30" s="0"/>
      <c r="EP30" s="0"/>
      <c r="EQ30" s="0"/>
      <c r="ER30" s="0"/>
      <c r="ES30" s="0"/>
      <c r="ET30" s="0"/>
      <c r="EU30" s="0"/>
      <c r="EV30" s="0"/>
      <c r="EW30" s="0"/>
      <c r="EX30" s="0"/>
      <c r="EY30" s="0"/>
      <c r="EZ30" s="0"/>
      <c r="FA30" s="0"/>
      <c r="FB30" s="0"/>
      <c r="FC30" s="0"/>
      <c r="FD30" s="0"/>
      <c r="FE30" s="0"/>
      <c r="FF30" s="0"/>
      <c r="FG30" s="0"/>
      <c r="FH30" s="0"/>
      <c r="FI30" s="0"/>
      <c r="FJ30" s="0"/>
      <c r="FK30" s="0"/>
      <c r="FL30" s="0"/>
      <c r="FM30" s="0"/>
      <c r="FN30" s="0"/>
      <c r="FO30" s="0"/>
      <c r="FP30" s="0"/>
      <c r="FQ30" s="0"/>
      <c r="FR30" s="0"/>
      <c r="FS30" s="0"/>
      <c r="FT30" s="0"/>
      <c r="FU30" s="0"/>
      <c r="FV30" s="0"/>
      <c r="FW30" s="0"/>
      <c r="FX30" s="0"/>
      <c r="FY30" s="0"/>
      <c r="FZ30" s="0"/>
      <c r="GA30" s="0"/>
      <c r="GB30" s="0"/>
      <c r="GC30" s="0"/>
      <c r="GD30" s="0"/>
      <c r="GE30" s="0"/>
      <c r="GF30" s="0"/>
      <c r="GG30" s="0"/>
      <c r="GH30" s="0"/>
      <c r="GI30" s="0"/>
      <c r="GJ30" s="0"/>
      <c r="GK30" s="0"/>
      <c r="GL30" s="0"/>
      <c r="GM30" s="0"/>
      <c r="GN30" s="0"/>
      <c r="GO30" s="0"/>
      <c r="GP30" s="0"/>
      <c r="GQ30" s="0"/>
      <c r="GR30" s="0"/>
      <c r="GS30" s="0"/>
      <c r="GT30" s="0"/>
      <c r="GU30" s="0"/>
      <c r="GV30" s="0"/>
      <c r="GW30" s="0"/>
      <c r="GX30" s="0"/>
      <c r="GY30" s="0"/>
      <c r="GZ30" s="0"/>
      <c r="HA30" s="0"/>
      <c r="HB30" s="0"/>
      <c r="HC30" s="0"/>
      <c r="HD30" s="0"/>
      <c r="HE30" s="0"/>
      <c r="HF30" s="0"/>
      <c r="HG30" s="0"/>
      <c r="HH30" s="0"/>
      <c r="HI30" s="0"/>
      <c r="HJ30" s="0"/>
      <c r="HK30" s="0"/>
      <c r="HL30" s="0"/>
      <c r="HM30" s="0"/>
      <c r="HN30" s="0"/>
      <c r="HO30" s="0"/>
      <c r="HP30" s="0"/>
      <c r="HQ30" s="0"/>
      <c r="HR30" s="0"/>
      <c r="HS30" s="0"/>
      <c r="HT30" s="0"/>
      <c r="HU30" s="0"/>
      <c r="HV30" s="0"/>
      <c r="HW30" s="0"/>
      <c r="HX30" s="0"/>
      <c r="HY30" s="0"/>
      <c r="HZ30" s="0"/>
      <c r="IA30" s="0"/>
      <c r="IB30" s="0"/>
      <c r="IC30" s="0"/>
      <c r="ID30" s="0"/>
      <c r="IE30" s="0"/>
      <c r="IF30" s="0"/>
      <c r="IG30" s="0"/>
      <c r="IH30" s="0"/>
      <c r="II30" s="0"/>
      <c r="IJ30" s="0"/>
      <c r="IK30" s="0"/>
      <c r="IL30" s="0"/>
      <c r="IM30" s="0"/>
      <c r="IN30" s="0"/>
      <c r="IO30" s="0"/>
      <c r="IP30" s="0"/>
      <c r="IQ30" s="0"/>
      <c r="IR30" s="0"/>
      <c r="IS30" s="0"/>
      <c r="IT30" s="0"/>
      <c r="IU30" s="0"/>
      <c r="IV30" s="0"/>
      <c r="IW30" s="0"/>
      <c r="IX30" s="0"/>
      <c r="IY30" s="0"/>
      <c r="IZ30" s="0"/>
      <c r="JA30" s="0"/>
      <c r="JB30" s="0"/>
      <c r="JC30" s="0"/>
      <c r="JD30" s="0"/>
      <c r="JE30" s="0"/>
      <c r="JF30" s="0"/>
      <c r="JG30" s="0"/>
      <c r="JH30" s="0"/>
      <c r="JI30" s="0"/>
      <c r="JJ30" s="0"/>
      <c r="JK30" s="0"/>
      <c r="JL30" s="0"/>
      <c r="JM30" s="0"/>
      <c r="JN30" s="0"/>
      <c r="JO30" s="0"/>
      <c r="JP30" s="0"/>
      <c r="JQ30" s="0"/>
      <c r="JR30" s="0"/>
      <c r="JS30" s="0"/>
      <c r="JT30" s="0"/>
      <c r="JU30" s="0"/>
      <c r="JV30" s="0"/>
      <c r="JW30" s="0"/>
      <c r="JX30" s="0"/>
      <c r="JY30" s="0"/>
      <c r="JZ30" s="0"/>
      <c r="KA30" s="0"/>
      <c r="KB30" s="0"/>
      <c r="KC30" s="0"/>
      <c r="KD30" s="0"/>
      <c r="KE30" s="0"/>
      <c r="KF30" s="0"/>
      <c r="KG30" s="0"/>
      <c r="KH30" s="0"/>
      <c r="KI30" s="0"/>
      <c r="KJ30" s="0"/>
      <c r="KK30" s="0"/>
      <c r="KL30" s="0"/>
      <c r="KM30" s="0"/>
      <c r="KN30" s="0"/>
      <c r="KO30" s="0"/>
      <c r="KP30" s="0"/>
      <c r="KQ30" s="0"/>
      <c r="KR30" s="0"/>
      <c r="KS30" s="0"/>
      <c r="KT30" s="0"/>
      <c r="KU30" s="0"/>
      <c r="KV30" s="0"/>
      <c r="KW30" s="0"/>
      <c r="KX30" s="0"/>
      <c r="KY30" s="0"/>
      <c r="KZ30" s="0"/>
      <c r="LA30" s="0"/>
      <c r="LB30" s="0"/>
      <c r="LC30" s="0"/>
      <c r="LD30" s="0"/>
      <c r="LE30" s="0"/>
      <c r="LF30" s="0"/>
      <c r="LG30" s="0"/>
      <c r="LH30" s="0"/>
      <c r="LI30" s="0"/>
      <c r="LJ30" s="0"/>
      <c r="LK30" s="0"/>
      <c r="LL30" s="0"/>
      <c r="LM30" s="0"/>
      <c r="LN30" s="0"/>
      <c r="LO30" s="0"/>
      <c r="LP30" s="0"/>
      <c r="LQ30" s="0"/>
      <c r="LR30" s="0"/>
      <c r="LS30" s="0"/>
      <c r="LT30" s="0"/>
      <c r="LU30" s="0"/>
      <c r="LV30" s="0"/>
      <c r="LW30" s="0"/>
      <c r="LX30" s="0"/>
      <c r="LY30" s="0"/>
      <c r="LZ30" s="0"/>
      <c r="MA30" s="0"/>
      <c r="MB30" s="0"/>
      <c r="MC30" s="0"/>
      <c r="MD30" s="0"/>
      <c r="ME30" s="0"/>
      <c r="MF30" s="0"/>
      <c r="MG30" s="0"/>
      <c r="MH30" s="0"/>
      <c r="MI30" s="0"/>
      <c r="MJ30" s="0"/>
      <c r="MK30" s="0"/>
      <c r="ML30" s="0"/>
      <c r="MM30" s="0"/>
      <c r="MN30" s="0"/>
      <c r="MO30" s="0"/>
      <c r="MP30" s="0"/>
      <c r="MQ30" s="0"/>
      <c r="MR30" s="0"/>
      <c r="MS30" s="0"/>
      <c r="MT30" s="0"/>
      <c r="MU30" s="0"/>
      <c r="MV30" s="0"/>
      <c r="MW30" s="0"/>
      <c r="MX30" s="0"/>
      <c r="MY30" s="0"/>
      <c r="MZ30" s="0"/>
      <c r="NA30" s="0"/>
      <c r="NB30" s="0"/>
      <c r="NC30" s="0"/>
      <c r="ND30" s="0"/>
      <c r="NE30" s="0"/>
      <c r="NF30" s="0"/>
      <c r="NG30" s="0"/>
      <c r="NH30" s="0"/>
      <c r="NI30" s="0"/>
      <c r="NJ30" s="0"/>
      <c r="NK30" s="0"/>
      <c r="NL30" s="0"/>
      <c r="NM30" s="0"/>
      <c r="NN30" s="0"/>
      <c r="NO30" s="0"/>
      <c r="NP30" s="0"/>
      <c r="NQ30" s="0"/>
      <c r="NR30" s="0"/>
      <c r="NS30" s="0"/>
      <c r="NT30" s="0"/>
      <c r="NU30" s="0"/>
      <c r="NV30" s="0"/>
      <c r="NW30" s="0"/>
      <c r="NX30" s="0"/>
      <c r="NY30" s="0"/>
      <c r="NZ30" s="0"/>
      <c r="OA30" s="0"/>
      <c r="OB30" s="0"/>
      <c r="OC30" s="0"/>
      <c r="OD30" s="0"/>
      <c r="OE30" s="0"/>
      <c r="OF30" s="0"/>
      <c r="OG30" s="0"/>
      <c r="OH30" s="0"/>
      <c r="OI30" s="0"/>
      <c r="OJ30" s="0"/>
      <c r="OK30" s="0"/>
      <c r="OL30" s="0"/>
      <c r="OM30" s="0"/>
      <c r="ON30" s="0"/>
      <c r="OO30" s="0"/>
      <c r="OP30" s="0"/>
      <c r="OQ30" s="0"/>
      <c r="OR30" s="0"/>
      <c r="OS30" s="0"/>
      <c r="OT30" s="0"/>
      <c r="OU30" s="0"/>
      <c r="OV30" s="0"/>
      <c r="OW30" s="0"/>
      <c r="OX30" s="0"/>
      <c r="OY30" s="0"/>
      <c r="OZ30" s="0"/>
      <c r="PA30" s="0"/>
      <c r="PB30" s="0"/>
      <c r="PC30" s="0"/>
      <c r="PD30" s="0"/>
      <c r="PE30" s="0"/>
      <c r="PF30" s="0"/>
      <c r="PG30" s="0"/>
      <c r="PH30" s="0"/>
      <c r="PI30" s="0"/>
      <c r="PJ30" s="0"/>
      <c r="PK30" s="0"/>
      <c r="PL30" s="0"/>
      <c r="PM30" s="0"/>
      <c r="PN30" s="0"/>
      <c r="PO30" s="0"/>
      <c r="PP30" s="0"/>
      <c r="PQ30" s="0"/>
      <c r="PR30" s="0"/>
      <c r="PS30" s="0"/>
      <c r="PT30" s="0"/>
      <c r="PU30" s="0"/>
      <c r="PV30" s="0"/>
      <c r="PW30" s="0"/>
      <c r="PX30" s="0"/>
      <c r="PY30" s="0"/>
      <c r="PZ30" s="0"/>
      <c r="QA30" s="0"/>
      <c r="QB30" s="0"/>
      <c r="QC30" s="0"/>
      <c r="QD30" s="0"/>
      <c r="QE30" s="0"/>
      <c r="QF30" s="0"/>
      <c r="QG30" s="0"/>
      <c r="QH30" s="0"/>
      <c r="QI30" s="0"/>
      <c r="QJ30" s="0"/>
      <c r="QK30" s="0"/>
      <c r="QL30" s="0"/>
      <c r="QM30" s="0"/>
      <c r="QN30" s="0"/>
      <c r="QO30" s="0"/>
      <c r="QP30" s="0"/>
      <c r="QQ30" s="0"/>
      <c r="QR30" s="0"/>
      <c r="QS30" s="0"/>
      <c r="QT30" s="0"/>
      <c r="QU30" s="0"/>
      <c r="QV30" s="0"/>
      <c r="QW30" s="0"/>
      <c r="QX30" s="0"/>
      <c r="QY30" s="0"/>
      <c r="QZ30" s="0"/>
      <c r="RA30" s="0"/>
      <c r="RB30" s="0"/>
      <c r="RC30" s="0"/>
      <c r="RD30" s="0"/>
      <c r="RE30" s="0"/>
      <c r="RF30" s="0"/>
      <c r="RG30" s="0"/>
      <c r="RH30" s="0"/>
      <c r="RI30" s="0"/>
      <c r="RJ30" s="0"/>
      <c r="RK30" s="0"/>
      <c r="RL30" s="0"/>
      <c r="RM30" s="0"/>
      <c r="RN30" s="0"/>
      <c r="RO30" s="0"/>
      <c r="RP30" s="0"/>
      <c r="RQ30" s="0"/>
      <c r="RR30" s="0"/>
      <c r="RS30" s="0"/>
      <c r="RT30" s="0"/>
      <c r="RU30" s="0"/>
      <c r="RV30" s="0"/>
      <c r="RW30" s="0"/>
      <c r="RX30" s="0"/>
      <c r="RY30" s="0"/>
      <c r="RZ30" s="0"/>
      <c r="SA30" s="0"/>
      <c r="SB30" s="0"/>
      <c r="SC30" s="0"/>
      <c r="SD30" s="0"/>
      <c r="SE30" s="0"/>
      <c r="SF30" s="0"/>
      <c r="SG30" s="0"/>
      <c r="SH30" s="0"/>
      <c r="SI30" s="0"/>
      <c r="SJ30" s="0"/>
      <c r="SK30" s="0"/>
      <c r="SL30" s="0"/>
      <c r="SM30" s="0"/>
      <c r="SN30" s="0"/>
      <c r="SO30" s="0"/>
      <c r="SP30" s="0"/>
      <c r="SQ30" s="0"/>
      <c r="SR30" s="0"/>
      <c r="SS30" s="0"/>
      <c r="ST30" s="0"/>
      <c r="SU30" s="0"/>
      <c r="SV30" s="0"/>
      <c r="SW30" s="0"/>
      <c r="SX30" s="0"/>
      <c r="SY30" s="0"/>
      <c r="SZ30" s="0"/>
      <c r="TA30" s="0"/>
      <c r="TB30" s="0"/>
      <c r="TC30" s="0"/>
      <c r="TD30" s="0"/>
      <c r="TE30" s="0"/>
      <c r="TF30" s="0"/>
      <c r="TG30" s="0"/>
      <c r="TH30" s="0"/>
      <c r="TI30" s="0"/>
      <c r="TJ30" s="0"/>
      <c r="TK30" s="0"/>
      <c r="TL30" s="0"/>
      <c r="TM30" s="0"/>
      <c r="TN30" s="0"/>
      <c r="TO30" s="0"/>
      <c r="TP30" s="0"/>
      <c r="TQ30" s="0"/>
      <c r="TR30" s="0"/>
      <c r="TS30" s="0"/>
      <c r="TT30" s="0"/>
      <c r="TU30" s="0"/>
      <c r="TV30" s="0"/>
      <c r="TW30" s="0"/>
      <c r="TX30" s="0"/>
      <c r="TY30" s="0"/>
      <c r="TZ30" s="0"/>
      <c r="UA30" s="0"/>
      <c r="UB30" s="0"/>
      <c r="UC30" s="0"/>
      <c r="UD30" s="0"/>
      <c r="UE30" s="0"/>
      <c r="UF30" s="0"/>
      <c r="UG30" s="0"/>
      <c r="UH30" s="0"/>
      <c r="UI30" s="0"/>
      <c r="UJ30" s="0"/>
      <c r="UK30" s="0"/>
      <c r="UL30" s="0"/>
      <c r="UM30" s="0"/>
      <c r="UN30" s="0"/>
      <c r="UO30" s="0"/>
      <c r="UP30" s="0"/>
      <c r="UQ30" s="0"/>
      <c r="UR30" s="0"/>
      <c r="US30" s="0"/>
      <c r="UT30" s="0"/>
      <c r="UU30" s="0"/>
      <c r="UV30" s="0"/>
      <c r="UW30" s="0"/>
      <c r="UX30" s="0"/>
      <c r="UY30" s="0"/>
      <c r="UZ30" s="0"/>
      <c r="VA30" s="0"/>
      <c r="VB30" s="0"/>
      <c r="VC30" s="0"/>
      <c r="VD30" s="0"/>
      <c r="VE30" s="0"/>
      <c r="VF30" s="0"/>
      <c r="VG30" s="0"/>
      <c r="VH30" s="0"/>
      <c r="VI30" s="0"/>
      <c r="VJ30" s="0"/>
      <c r="VK30" s="0"/>
      <c r="VL30" s="0"/>
      <c r="VM30" s="0"/>
      <c r="VN30" s="0"/>
      <c r="VO30" s="0"/>
      <c r="VP30" s="0"/>
      <c r="VQ30" s="0"/>
      <c r="VR30" s="0"/>
      <c r="VS30" s="0"/>
      <c r="VT30" s="0"/>
      <c r="VU30" s="0"/>
      <c r="VV30" s="0"/>
      <c r="VW30" s="0"/>
      <c r="VX30" s="0"/>
      <c r="VY30" s="0"/>
      <c r="VZ30" s="0"/>
      <c r="WA30" s="0"/>
      <c r="WB30" s="0"/>
      <c r="WC30" s="0"/>
      <c r="WD30" s="0"/>
      <c r="WE30" s="0"/>
      <c r="WF30" s="0"/>
      <c r="WG30" s="0"/>
      <c r="WH30" s="0"/>
      <c r="WI30" s="0"/>
      <c r="WJ30" s="0"/>
      <c r="WK30" s="0"/>
      <c r="WL30" s="0"/>
      <c r="WM30" s="0"/>
      <c r="WN30" s="0"/>
      <c r="WO30" s="0"/>
      <c r="WP30" s="0"/>
      <c r="WQ30" s="0"/>
      <c r="WR30" s="0"/>
      <c r="WS30" s="0"/>
      <c r="WT30" s="0"/>
      <c r="WU30" s="0"/>
      <c r="WV30" s="0"/>
      <c r="WW30" s="0"/>
      <c r="WX30" s="0"/>
      <c r="WY30" s="0"/>
      <c r="WZ30" s="0"/>
      <c r="XA30" s="0"/>
      <c r="XB30" s="0"/>
      <c r="XC30" s="0"/>
      <c r="XD30" s="0"/>
      <c r="XE30" s="0"/>
      <c r="XF30" s="0"/>
      <c r="XG30" s="0"/>
      <c r="XH30" s="0"/>
      <c r="XI30" s="0"/>
      <c r="XJ30" s="0"/>
      <c r="XK30" s="0"/>
      <c r="XL30" s="0"/>
      <c r="XM30" s="0"/>
      <c r="XN30" s="0"/>
      <c r="XO30" s="0"/>
      <c r="XP30" s="0"/>
      <c r="XQ30" s="0"/>
      <c r="XR30" s="0"/>
      <c r="XS30" s="0"/>
      <c r="XT30" s="0"/>
      <c r="XU30" s="0"/>
      <c r="XV30" s="0"/>
      <c r="XW30" s="0"/>
      <c r="XX30" s="0"/>
      <c r="XY30" s="0"/>
      <c r="XZ30" s="0"/>
      <c r="YA30" s="0"/>
      <c r="YB30" s="0"/>
      <c r="YC30" s="0"/>
      <c r="YD30" s="0"/>
      <c r="YE30" s="0"/>
      <c r="YF30" s="0"/>
      <c r="YG30" s="0"/>
      <c r="YH30" s="0"/>
      <c r="YI30" s="0"/>
      <c r="YJ30" s="0"/>
      <c r="YK30" s="0"/>
      <c r="YL30" s="0"/>
      <c r="YM30" s="0"/>
      <c r="YN30" s="0"/>
      <c r="YO30" s="0"/>
      <c r="YP30" s="0"/>
      <c r="YQ30" s="0"/>
      <c r="YR30" s="0"/>
      <c r="YS30" s="0"/>
      <c r="YT30" s="0"/>
      <c r="YU30" s="0"/>
      <c r="YV30" s="0"/>
      <c r="YW30" s="0"/>
      <c r="YX30" s="0"/>
      <c r="YY30" s="0"/>
      <c r="YZ30" s="0"/>
      <c r="ZA30" s="0"/>
      <c r="ZB30" s="0"/>
      <c r="ZC30" s="0"/>
      <c r="ZD30" s="0"/>
      <c r="ZE30" s="0"/>
      <c r="ZF30" s="0"/>
      <c r="ZG30" s="0"/>
      <c r="ZH30" s="0"/>
      <c r="ZI30" s="0"/>
      <c r="ZJ30" s="0"/>
      <c r="ZK30" s="0"/>
      <c r="ZL30" s="0"/>
      <c r="ZM30" s="0"/>
      <c r="ZN30" s="0"/>
      <c r="ZO30" s="0"/>
      <c r="ZP30" s="0"/>
      <c r="ZQ30" s="0"/>
      <c r="ZR30" s="0"/>
      <c r="ZS30" s="0"/>
      <c r="ZT30" s="0"/>
      <c r="ZU30" s="0"/>
      <c r="ZV30" s="0"/>
      <c r="ZW30" s="0"/>
      <c r="ZX30" s="0"/>
      <c r="ZY30" s="0"/>
      <c r="ZZ30" s="0"/>
      <c r="AAA30" s="0"/>
      <c r="AAB30" s="0"/>
      <c r="AAC30" s="0"/>
      <c r="AAD30" s="0"/>
      <c r="AAE30" s="0"/>
      <c r="AAF30" s="0"/>
      <c r="AAG30" s="0"/>
      <c r="AAH30" s="0"/>
      <c r="AAI30" s="0"/>
      <c r="AAJ30" s="0"/>
      <c r="AAK30" s="0"/>
      <c r="AAL30" s="0"/>
      <c r="AAM30" s="0"/>
      <c r="AAN30" s="0"/>
      <c r="AAO30" s="0"/>
      <c r="AAP30" s="0"/>
      <c r="AAQ30" s="0"/>
      <c r="AAR30" s="0"/>
      <c r="AAS30" s="0"/>
      <c r="AAT30" s="0"/>
      <c r="AAU30" s="0"/>
      <c r="AAV30" s="0"/>
      <c r="AAW30" s="0"/>
      <c r="AAX30" s="0"/>
      <c r="AAY30" s="0"/>
      <c r="AAZ30" s="0"/>
      <c r="ABA30" s="0"/>
      <c r="ABB30" s="0"/>
      <c r="ABC30" s="0"/>
      <c r="ABD30" s="0"/>
      <c r="ABE30" s="0"/>
      <c r="ABF30" s="0"/>
      <c r="ABG30" s="0"/>
      <c r="ABH30" s="0"/>
      <c r="ABI30" s="0"/>
      <c r="ABJ30" s="0"/>
      <c r="ABK30" s="0"/>
      <c r="ABL30" s="0"/>
      <c r="ABM30" s="0"/>
      <c r="ABN30" s="0"/>
      <c r="ABO30" s="0"/>
      <c r="ABP30" s="0"/>
      <c r="ABQ30" s="0"/>
      <c r="ABR30" s="0"/>
      <c r="ABS30" s="0"/>
      <c r="ABT30" s="0"/>
      <c r="ABU30" s="0"/>
      <c r="ABV30" s="0"/>
      <c r="ABW30" s="0"/>
      <c r="ABX30" s="0"/>
      <c r="ABY30" s="0"/>
      <c r="ABZ30" s="0"/>
      <c r="ACA30" s="0"/>
      <c r="ACB30" s="0"/>
      <c r="ACC30" s="0"/>
      <c r="ACD30" s="0"/>
      <c r="ACE30" s="0"/>
      <c r="ACF30" s="0"/>
      <c r="ACG30" s="0"/>
      <c r="ACH30" s="0"/>
      <c r="ACI30" s="0"/>
      <c r="ACJ30" s="0"/>
      <c r="ACK30" s="0"/>
      <c r="ACL30" s="0"/>
      <c r="ACM30" s="0"/>
      <c r="ACN30" s="0"/>
      <c r="ACO30" s="0"/>
      <c r="ACP30" s="0"/>
      <c r="ACQ30" s="0"/>
      <c r="ACR30" s="0"/>
      <c r="ACS30" s="0"/>
      <c r="ACT30" s="0"/>
      <c r="ACU30" s="0"/>
      <c r="ACV30" s="0"/>
      <c r="ACW30" s="0"/>
      <c r="ACX30" s="0"/>
      <c r="ACY30" s="0"/>
      <c r="ACZ30" s="0"/>
      <c r="ADA30" s="0"/>
      <c r="ADB30" s="0"/>
      <c r="ADC30" s="0"/>
      <c r="ADD30" s="0"/>
      <c r="ADE30" s="0"/>
      <c r="ADF30" s="0"/>
      <c r="ADG30" s="0"/>
      <c r="ADH30" s="0"/>
      <c r="ADI30" s="0"/>
      <c r="ADJ30" s="0"/>
      <c r="ADK30" s="0"/>
      <c r="ADL30" s="0"/>
      <c r="ADM30" s="0"/>
      <c r="ADN30" s="0"/>
      <c r="ADO30" s="0"/>
      <c r="ADP30" s="0"/>
      <c r="ADQ30" s="0"/>
      <c r="ADR30" s="0"/>
      <c r="ADS30" s="0"/>
      <c r="ADT30" s="0"/>
      <c r="ADU30" s="0"/>
      <c r="ADV30" s="0"/>
      <c r="ADW30" s="0"/>
      <c r="ADX30" s="0"/>
      <c r="ADY30" s="0"/>
      <c r="ADZ30" s="0"/>
      <c r="AEA30" s="0"/>
      <c r="AEB30" s="0"/>
      <c r="AEC30" s="0"/>
      <c r="AED30" s="0"/>
      <c r="AEE30" s="0"/>
      <c r="AEF30" s="0"/>
      <c r="AEG30" s="0"/>
      <c r="AEH30" s="0"/>
      <c r="AEI30" s="0"/>
      <c r="AEJ30" s="0"/>
      <c r="AEK30" s="0"/>
      <c r="AEL30" s="0"/>
      <c r="AEM30" s="0"/>
      <c r="AEN30" s="0"/>
      <c r="AEO30" s="0"/>
      <c r="AEP30" s="0"/>
      <c r="AEQ30" s="0"/>
      <c r="AER30" s="0"/>
      <c r="AES30" s="0"/>
      <c r="AET30" s="0"/>
      <c r="AEU30" s="0"/>
      <c r="AEV30" s="0"/>
      <c r="AEW30" s="0"/>
      <c r="AEX30" s="0"/>
      <c r="AEY30" s="0"/>
      <c r="AEZ30" s="0"/>
      <c r="AFA30" s="0"/>
      <c r="AFB30" s="0"/>
      <c r="AFC30" s="0"/>
      <c r="AFD30" s="0"/>
      <c r="AFE30" s="0"/>
      <c r="AFF30" s="0"/>
      <c r="AFG30" s="0"/>
      <c r="AFH30" s="0"/>
      <c r="AFI30" s="0"/>
      <c r="AFJ30" s="0"/>
      <c r="AFK30" s="0"/>
      <c r="AFL30" s="0"/>
      <c r="AFM30" s="0"/>
      <c r="AFN30" s="0"/>
      <c r="AFO30" s="0"/>
      <c r="AFP30" s="0"/>
      <c r="AFQ30" s="0"/>
      <c r="AFR30" s="0"/>
      <c r="AFS30" s="0"/>
      <c r="AFT30" s="0"/>
      <c r="AFU30" s="0"/>
      <c r="AFV30" s="0"/>
      <c r="AFW30" s="0"/>
      <c r="AFX30" s="0"/>
      <c r="AFY30" s="0"/>
      <c r="AFZ30" s="0"/>
      <c r="AGA30" s="0"/>
      <c r="AGB30" s="0"/>
      <c r="AGC30" s="0"/>
      <c r="AGD30" s="0"/>
      <c r="AGE30" s="0"/>
      <c r="AGF30" s="0"/>
      <c r="AGG30" s="0"/>
      <c r="AGH30" s="0"/>
      <c r="AGI30" s="0"/>
      <c r="AGJ30" s="0"/>
      <c r="AGK30" s="0"/>
      <c r="AGL30" s="0"/>
      <c r="AGM30" s="0"/>
      <c r="AGN30" s="0"/>
      <c r="AGO30" s="0"/>
      <c r="AGP30" s="0"/>
      <c r="AGQ30" s="0"/>
      <c r="AGR30" s="0"/>
      <c r="AGS30" s="0"/>
      <c r="AGT30" s="0"/>
      <c r="AGU30" s="0"/>
      <c r="AGV30" s="0"/>
      <c r="AGW30" s="0"/>
      <c r="AGX30" s="0"/>
      <c r="AGY30" s="0"/>
      <c r="AGZ30" s="0"/>
      <c r="AHA30" s="0"/>
      <c r="AHB30" s="0"/>
      <c r="AHC30" s="0"/>
      <c r="AHD30" s="0"/>
      <c r="AHE30" s="0"/>
      <c r="AHF30" s="0"/>
      <c r="AHG30" s="0"/>
      <c r="AHH30" s="0"/>
      <c r="AHI30" s="0"/>
      <c r="AHJ30" s="0"/>
      <c r="AHK30" s="0"/>
      <c r="AHL30" s="0"/>
      <c r="AHM30" s="0"/>
      <c r="AHN30" s="0"/>
      <c r="AHO30" s="0"/>
      <c r="AHP30" s="0"/>
      <c r="AHQ30" s="0"/>
      <c r="AHR30" s="0"/>
      <c r="AHS30" s="0"/>
      <c r="AHT30" s="0"/>
      <c r="AHU30" s="0"/>
      <c r="AHV30" s="0"/>
      <c r="AHW30" s="0"/>
      <c r="AHX30" s="0"/>
      <c r="AHY30" s="0"/>
      <c r="AHZ30" s="0"/>
      <c r="AIA30" s="0"/>
      <c r="AIB30" s="0"/>
      <c r="AIC30" s="0"/>
      <c r="AID30" s="0"/>
      <c r="AIE30" s="0"/>
      <c r="AIF30" s="0"/>
      <c r="AIG30" s="0"/>
      <c r="AIH30" s="0"/>
      <c r="AII30" s="0"/>
      <c r="AIJ30" s="0"/>
      <c r="AIK30" s="0"/>
      <c r="AIL30" s="0"/>
      <c r="AIM30" s="0"/>
      <c r="AIN30" s="0"/>
      <c r="AIO30" s="0"/>
      <c r="AIP30" s="0"/>
      <c r="AIQ30" s="0"/>
      <c r="AIR30" s="0"/>
      <c r="AIS30" s="0"/>
      <c r="AIT30" s="0"/>
      <c r="AIU30" s="0"/>
      <c r="AIV30" s="0"/>
      <c r="AIW30" s="0"/>
      <c r="AIX30" s="0"/>
      <c r="AIY30" s="0"/>
      <c r="AIZ30" s="0"/>
      <c r="AJA30" s="0"/>
      <c r="AJB30" s="0"/>
      <c r="AJC30" s="0"/>
      <c r="AJD30" s="0"/>
      <c r="AJE30" s="0"/>
      <c r="AJF30" s="0"/>
      <c r="AJG30" s="0"/>
      <c r="AJH30" s="0"/>
      <c r="AJI30" s="0"/>
      <c r="AJJ30" s="0"/>
      <c r="AJK30" s="0"/>
      <c r="AJL30" s="0"/>
      <c r="AJM30" s="0"/>
      <c r="AJN30" s="0"/>
      <c r="AJO30" s="0"/>
      <c r="AJP30" s="0"/>
      <c r="AJQ30" s="0"/>
      <c r="AJR30" s="0"/>
      <c r="AJS30" s="0"/>
      <c r="AJT30" s="0"/>
      <c r="AJU30" s="0"/>
      <c r="AJV30" s="0"/>
      <c r="AJW30" s="0"/>
      <c r="AJX30" s="0"/>
      <c r="AJY30" s="0"/>
      <c r="AJZ30" s="0"/>
      <c r="AKA30" s="0"/>
      <c r="AKB30" s="0"/>
      <c r="AKC30" s="0"/>
      <c r="AKD30" s="0"/>
      <c r="AKE30" s="0"/>
      <c r="AKF30" s="0"/>
      <c r="AKG30" s="0"/>
      <c r="AKH30" s="0"/>
      <c r="AKI30" s="0"/>
      <c r="AKJ30" s="0"/>
      <c r="AKK30" s="0"/>
      <c r="AKL30" s="0"/>
      <c r="AKM30" s="0"/>
      <c r="AKN30" s="0"/>
      <c r="AKO30" s="0"/>
      <c r="AKP30" s="0"/>
      <c r="AKQ30" s="0"/>
      <c r="AKR30" s="0"/>
      <c r="AKS30" s="0"/>
      <c r="AKT30" s="0"/>
      <c r="AKU30" s="0"/>
      <c r="AKV30" s="0"/>
      <c r="AKW30" s="0"/>
      <c r="AKX30" s="0"/>
      <c r="AKY30" s="0"/>
      <c r="AKZ30" s="0"/>
      <c r="ALA30" s="0"/>
      <c r="ALB30" s="0"/>
      <c r="ALC30" s="0"/>
      <c r="ALD30" s="0"/>
      <c r="ALE30" s="0"/>
      <c r="ALF30" s="0"/>
      <c r="ALG30" s="0"/>
      <c r="ALH30" s="0"/>
      <c r="ALI30" s="0"/>
      <c r="ALJ30" s="0"/>
      <c r="ALK30" s="0"/>
      <c r="ALL30" s="0"/>
      <c r="ALM30" s="0"/>
      <c r="ALN30" s="0"/>
      <c r="ALO30" s="0"/>
      <c r="ALP30" s="0"/>
      <c r="ALQ30" s="0"/>
      <c r="ALR30" s="0"/>
      <c r="ALS30" s="0"/>
      <c r="ALT30" s="0"/>
      <c r="ALU30" s="0"/>
      <c r="ALV30" s="0"/>
      <c r="ALW30" s="0"/>
      <c r="ALX30" s="0"/>
      <c r="ALY30" s="0"/>
      <c r="ALZ30" s="0"/>
      <c r="AMA30" s="0"/>
      <c r="AMB30" s="0"/>
      <c r="AMC30" s="0"/>
      <c r="AMD30" s="0"/>
      <c r="AME30" s="0"/>
      <c r="AMF30" s="0"/>
      <c r="AMG30" s="0"/>
      <c r="AMH30" s="0"/>
      <c r="AMI30" s="0"/>
      <c r="AMJ30" s="0"/>
    </row>
    <row r="31" customFormat="false" ht="17" hidden="false" customHeight="true" outlineLevel="0" collapsed="false">
      <c r="A31" s="53" t="s">
        <v>60</v>
      </c>
      <c r="B31" s="53"/>
      <c r="C31" s="53"/>
      <c r="D31" s="53"/>
      <c r="E31" s="53"/>
      <c r="F31" s="53"/>
      <c r="G31" s="53"/>
      <c r="H31" s="53"/>
      <c r="I31" s="53"/>
      <c r="J31" s="53"/>
      <c r="K31" s="0"/>
      <c r="L31" s="0"/>
      <c r="M31" s="0"/>
      <c r="N31" s="0"/>
      <c r="O31" s="0"/>
      <c r="P31" s="0"/>
      <c r="Q31" s="0"/>
      <c r="R31" s="0"/>
      <c r="S31" s="0"/>
      <c r="T31" s="0"/>
      <c r="U31" s="0"/>
      <c r="V31" s="0"/>
      <c r="W31" s="0"/>
      <c r="X31" s="0"/>
      <c r="Y31" s="0"/>
      <c r="Z31" s="0"/>
      <c r="AA31" s="0"/>
      <c r="AB31" s="0"/>
      <c r="AC31" s="0"/>
      <c r="AD31" s="0"/>
      <c r="AE31" s="0"/>
      <c r="AF31" s="0"/>
      <c r="AG31" s="0"/>
      <c r="AH31" s="0"/>
      <c r="AI31" s="0"/>
      <c r="AJ31" s="0"/>
      <c r="AK31" s="0"/>
      <c r="AL31" s="0"/>
      <c r="AM31" s="0"/>
      <c r="AN31" s="0"/>
      <c r="AO31" s="0"/>
      <c r="AP31" s="0"/>
      <c r="AQ31" s="0"/>
      <c r="AR31" s="0"/>
      <c r="AS31" s="0"/>
      <c r="AT31" s="0"/>
      <c r="AU31" s="0"/>
      <c r="AV31" s="0"/>
      <c r="AW31" s="0"/>
      <c r="AX31" s="0"/>
      <c r="AY31" s="0"/>
      <c r="AZ31" s="0"/>
      <c r="BA31" s="0"/>
      <c r="BB31" s="0"/>
      <c r="BC31" s="0"/>
      <c r="BD31" s="0"/>
      <c r="BE31" s="0"/>
      <c r="BF31" s="0"/>
      <c r="BG31" s="0"/>
      <c r="BH31" s="0"/>
      <c r="BI31" s="0"/>
      <c r="BJ31" s="0"/>
      <c r="BK31" s="0"/>
      <c r="BL31" s="0"/>
      <c r="BM31" s="0"/>
      <c r="BN31" s="0"/>
      <c r="BO31" s="0"/>
      <c r="BP31" s="0"/>
      <c r="BQ31" s="0"/>
      <c r="BR31" s="0"/>
      <c r="BS31" s="0"/>
      <c r="BT31" s="0"/>
      <c r="BU31" s="0"/>
      <c r="BV31" s="0"/>
      <c r="BW31" s="0"/>
      <c r="BX31" s="0"/>
      <c r="BY31" s="0"/>
      <c r="BZ31" s="0"/>
      <c r="CA31" s="0"/>
      <c r="CB31" s="0"/>
      <c r="CC31" s="0"/>
      <c r="CD31" s="0"/>
      <c r="CE31" s="0"/>
      <c r="CF31" s="0"/>
      <c r="CG31" s="0"/>
      <c r="CH31" s="0"/>
      <c r="CI31" s="0"/>
      <c r="CJ31" s="0"/>
      <c r="CK31" s="0"/>
      <c r="CL31" s="0"/>
      <c r="CM31" s="0"/>
      <c r="CN31" s="0"/>
      <c r="CO31" s="0"/>
      <c r="CP31" s="0"/>
      <c r="CQ31" s="0"/>
      <c r="CR31" s="0"/>
      <c r="CS31" s="0"/>
      <c r="CT31" s="0"/>
      <c r="CU31" s="0"/>
      <c r="CV31" s="0"/>
      <c r="CW31" s="0"/>
      <c r="CX31" s="0"/>
      <c r="CY31" s="0"/>
      <c r="CZ31" s="0"/>
      <c r="DA31" s="0"/>
      <c r="DB31" s="0"/>
      <c r="DC31" s="0"/>
      <c r="DD31" s="0"/>
      <c r="DE31" s="0"/>
      <c r="DF31" s="0"/>
      <c r="DG31" s="0"/>
      <c r="DH31" s="0"/>
      <c r="DI31" s="0"/>
      <c r="DJ31" s="0"/>
      <c r="DK31" s="0"/>
      <c r="DL31" s="0"/>
      <c r="DM31" s="0"/>
      <c r="DN31" s="0"/>
      <c r="DO31" s="0"/>
      <c r="DP31" s="0"/>
      <c r="DQ31" s="0"/>
      <c r="DR31" s="0"/>
      <c r="DS31" s="0"/>
      <c r="DT31" s="0"/>
      <c r="DU31" s="0"/>
      <c r="DV31" s="0"/>
      <c r="DW31" s="0"/>
      <c r="DX31" s="0"/>
      <c r="DY31" s="0"/>
      <c r="DZ31" s="0"/>
      <c r="EA31" s="0"/>
      <c r="EB31" s="0"/>
      <c r="EC31" s="0"/>
      <c r="ED31" s="0"/>
      <c r="EE31" s="0"/>
      <c r="EF31" s="0"/>
      <c r="EG31" s="0"/>
      <c r="EH31" s="0"/>
      <c r="EI31" s="0"/>
      <c r="EJ31" s="0"/>
      <c r="EK31" s="0"/>
      <c r="EL31" s="0"/>
      <c r="EM31" s="0"/>
      <c r="EN31" s="0"/>
      <c r="EO31" s="0"/>
      <c r="EP31" s="0"/>
      <c r="EQ31" s="0"/>
      <c r="ER31" s="0"/>
      <c r="ES31" s="0"/>
      <c r="ET31" s="0"/>
      <c r="EU31" s="0"/>
      <c r="EV31" s="0"/>
      <c r="EW31" s="0"/>
      <c r="EX31" s="0"/>
      <c r="EY31" s="0"/>
      <c r="EZ31" s="0"/>
      <c r="FA31" s="0"/>
      <c r="FB31" s="0"/>
      <c r="FC31" s="0"/>
      <c r="FD31" s="0"/>
      <c r="FE31" s="0"/>
      <c r="FF31" s="0"/>
      <c r="FG31" s="0"/>
      <c r="FH31" s="0"/>
      <c r="FI31" s="0"/>
      <c r="FJ31" s="0"/>
      <c r="FK31" s="0"/>
      <c r="FL31" s="0"/>
      <c r="FM31" s="0"/>
      <c r="FN31" s="0"/>
      <c r="FO31" s="0"/>
      <c r="FP31" s="0"/>
      <c r="FQ31" s="0"/>
      <c r="FR31" s="0"/>
      <c r="FS31" s="0"/>
      <c r="FT31" s="0"/>
      <c r="FU31" s="0"/>
      <c r="FV31" s="0"/>
      <c r="FW31" s="0"/>
      <c r="FX31" s="0"/>
      <c r="FY31" s="0"/>
      <c r="FZ31" s="0"/>
      <c r="GA31" s="0"/>
      <c r="GB31" s="0"/>
      <c r="GC31" s="0"/>
      <c r="GD31" s="0"/>
      <c r="GE31" s="0"/>
      <c r="GF31" s="0"/>
      <c r="GG31" s="0"/>
      <c r="GH31" s="0"/>
      <c r="GI31" s="0"/>
      <c r="GJ31" s="0"/>
      <c r="GK31" s="0"/>
      <c r="GL31" s="0"/>
      <c r="GM31" s="0"/>
      <c r="GN31" s="0"/>
      <c r="GO31" s="0"/>
      <c r="GP31" s="0"/>
      <c r="GQ31" s="0"/>
      <c r="GR31" s="0"/>
      <c r="GS31" s="0"/>
      <c r="GT31" s="0"/>
      <c r="GU31" s="0"/>
      <c r="GV31" s="0"/>
      <c r="GW31" s="0"/>
      <c r="GX31" s="0"/>
      <c r="GY31" s="0"/>
      <c r="GZ31" s="0"/>
      <c r="HA31" s="0"/>
      <c r="HB31" s="0"/>
      <c r="HC31" s="0"/>
      <c r="HD31" s="0"/>
      <c r="HE31" s="0"/>
      <c r="HF31" s="0"/>
      <c r="HG31" s="0"/>
      <c r="HH31" s="0"/>
      <c r="HI31" s="0"/>
      <c r="HJ31" s="0"/>
      <c r="HK31" s="0"/>
      <c r="HL31" s="0"/>
      <c r="HM31" s="0"/>
      <c r="HN31" s="0"/>
      <c r="HO31" s="0"/>
      <c r="HP31" s="0"/>
      <c r="HQ31" s="0"/>
      <c r="HR31" s="0"/>
      <c r="HS31" s="0"/>
      <c r="HT31" s="0"/>
      <c r="HU31" s="0"/>
      <c r="HV31" s="0"/>
      <c r="HW31" s="0"/>
      <c r="HX31" s="0"/>
      <c r="HY31" s="0"/>
      <c r="HZ31" s="0"/>
      <c r="IA31" s="0"/>
      <c r="IB31" s="0"/>
      <c r="IC31" s="0"/>
      <c r="ID31" s="0"/>
      <c r="IE31" s="0"/>
      <c r="IF31" s="0"/>
      <c r="IG31" s="0"/>
      <c r="IH31" s="0"/>
      <c r="II31" s="0"/>
      <c r="IJ31" s="0"/>
      <c r="IK31" s="0"/>
      <c r="IL31" s="0"/>
      <c r="IM31" s="0"/>
      <c r="IN31" s="0"/>
      <c r="IO31" s="0"/>
      <c r="IP31" s="0"/>
      <c r="IQ31" s="0"/>
      <c r="IR31" s="0"/>
      <c r="IS31" s="0"/>
      <c r="IT31" s="0"/>
      <c r="IU31" s="0"/>
      <c r="IV31" s="0"/>
      <c r="IW31" s="0"/>
      <c r="IX31" s="0"/>
      <c r="IY31" s="0"/>
      <c r="IZ31" s="0"/>
      <c r="JA31" s="0"/>
      <c r="JB31" s="0"/>
      <c r="JC31" s="0"/>
      <c r="JD31" s="0"/>
      <c r="JE31" s="0"/>
      <c r="JF31" s="0"/>
      <c r="JG31" s="0"/>
      <c r="JH31" s="0"/>
      <c r="JI31" s="0"/>
      <c r="JJ31" s="0"/>
      <c r="JK31" s="0"/>
      <c r="JL31" s="0"/>
      <c r="JM31" s="0"/>
      <c r="JN31" s="0"/>
      <c r="JO31" s="0"/>
      <c r="JP31" s="0"/>
      <c r="JQ31" s="0"/>
      <c r="JR31" s="0"/>
      <c r="JS31" s="0"/>
      <c r="JT31" s="0"/>
      <c r="JU31" s="0"/>
      <c r="JV31" s="0"/>
      <c r="JW31" s="0"/>
      <c r="JX31" s="0"/>
      <c r="JY31" s="0"/>
      <c r="JZ31" s="0"/>
      <c r="KA31" s="0"/>
      <c r="KB31" s="0"/>
      <c r="KC31" s="0"/>
      <c r="KD31" s="0"/>
      <c r="KE31" s="0"/>
      <c r="KF31" s="0"/>
      <c r="KG31" s="0"/>
      <c r="KH31" s="0"/>
      <c r="KI31" s="0"/>
      <c r="KJ31" s="0"/>
      <c r="KK31" s="0"/>
      <c r="KL31" s="0"/>
      <c r="KM31" s="0"/>
      <c r="KN31" s="0"/>
      <c r="KO31" s="0"/>
      <c r="KP31" s="0"/>
      <c r="KQ31" s="0"/>
      <c r="KR31" s="0"/>
      <c r="KS31" s="0"/>
      <c r="KT31" s="0"/>
      <c r="KU31" s="0"/>
      <c r="KV31" s="0"/>
      <c r="KW31" s="0"/>
      <c r="KX31" s="0"/>
      <c r="KY31" s="0"/>
      <c r="KZ31" s="0"/>
      <c r="LA31" s="0"/>
      <c r="LB31" s="0"/>
      <c r="LC31" s="0"/>
      <c r="LD31" s="0"/>
      <c r="LE31" s="0"/>
      <c r="LF31" s="0"/>
      <c r="LG31" s="0"/>
      <c r="LH31" s="0"/>
      <c r="LI31" s="0"/>
      <c r="LJ31" s="0"/>
      <c r="LK31" s="0"/>
      <c r="LL31" s="0"/>
      <c r="LM31" s="0"/>
      <c r="LN31" s="0"/>
      <c r="LO31" s="0"/>
      <c r="LP31" s="0"/>
      <c r="LQ31" s="0"/>
      <c r="LR31" s="0"/>
      <c r="LS31" s="0"/>
      <c r="LT31" s="0"/>
      <c r="LU31" s="0"/>
      <c r="LV31" s="0"/>
      <c r="LW31" s="0"/>
      <c r="LX31" s="0"/>
      <c r="LY31" s="0"/>
      <c r="LZ31" s="0"/>
      <c r="MA31" s="0"/>
      <c r="MB31" s="0"/>
      <c r="MC31" s="0"/>
      <c r="MD31" s="0"/>
      <c r="ME31" s="0"/>
      <c r="MF31" s="0"/>
      <c r="MG31" s="0"/>
      <c r="MH31" s="0"/>
      <c r="MI31" s="0"/>
      <c r="MJ31" s="0"/>
      <c r="MK31" s="0"/>
      <c r="ML31" s="0"/>
      <c r="MM31" s="0"/>
      <c r="MN31" s="0"/>
      <c r="MO31" s="0"/>
      <c r="MP31" s="0"/>
      <c r="MQ31" s="0"/>
      <c r="MR31" s="0"/>
      <c r="MS31" s="0"/>
      <c r="MT31" s="0"/>
      <c r="MU31" s="0"/>
      <c r="MV31" s="0"/>
      <c r="MW31" s="0"/>
      <c r="MX31" s="0"/>
      <c r="MY31" s="0"/>
      <c r="MZ31" s="0"/>
      <c r="NA31" s="0"/>
      <c r="NB31" s="0"/>
      <c r="NC31" s="0"/>
      <c r="ND31" s="0"/>
      <c r="NE31" s="0"/>
      <c r="NF31" s="0"/>
      <c r="NG31" s="0"/>
      <c r="NH31" s="0"/>
      <c r="NI31" s="0"/>
      <c r="NJ31" s="0"/>
      <c r="NK31" s="0"/>
      <c r="NL31" s="0"/>
      <c r="NM31" s="0"/>
      <c r="NN31" s="0"/>
      <c r="NO31" s="0"/>
      <c r="NP31" s="0"/>
      <c r="NQ31" s="0"/>
      <c r="NR31" s="0"/>
      <c r="NS31" s="0"/>
      <c r="NT31" s="0"/>
      <c r="NU31" s="0"/>
      <c r="NV31" s="0"/>
      <c r="NW31" s="0"/>
      <c r="NX31" s="0"/>
      <c r="NY31" s="0"/>
      <c r="NZ31" s="0"/>
      <c r="OA31" s="0"/>
      <c r="OB31" s="0"/>
      <c r="OC31" s="0"/>
      <c r="OD31" s="0"/>
      <c r="OE31" s="0"/>
      <c r="OF31" s="0"/>
      <c r="OG31" s="0"/>
      <c r="OH31" s="0"/>
      <c r="OI31" s="0"/>
      <c r="OJ31" s="0"/>
      <c r="OK31" s="0"/>
      <c r="OL31" s="0"/>
      <c r="OM31" s="0"/>
      <c r="ON31" s="0"/>
      <c r="OO31" s="0"/>
      <c r="OP31" s="0"/>
      <c r="OQ31" s="0"/>
      <c r="OR31" s="0"/>
      <c r="OS31" s="0"/>
      <c r="OT31" s="0"/>
      <c r="OU31" s="0"/>
      <c r="OV31" s="0"/>
      <c r="OW31" s="0"/>
      <c r="OX31" s="0"/>
      <c r="OY31" s="0"/>
      <c r="OZ31" s="0"/>
      <c r="PA31" s="0"/>
      <c r="PB31" s="0"/>
      <c r="PC31" s="0"/>
      <c r="PD31" s="0"/>
      <c r="PE31" s="0"/>
      <c r="PF31" s="0"/>
      <c r="PG31" s="0"/>
      <c r="PH31" s="0"/>
      <c r="PI31" s="0"/>
      <c r="PJ31" s="0"/>
      <c r="PK31" s="0"/>
      <c r="PL31" s="0"/>
      <c r="PM31" s="0"/>
      <c r="PN31" s="0"/>
      <c r="PO31" s="0"/>
      <c r="PP31" s="0"/>
      <c r="PQ31" s="0"/>
      <c r="PR31" s="0"/>
      <c r="PS31" s="0"/>
      <c r="PT31" s="0"/>
      <c r="PU31" s="0"/>
      <c r="PV31" s="0"/>
      <c r="PW31" s="0"/>
      <c r="PX31" s="0"/>
      <c r="PY31" s="0"/>
      <c r="PZ31" s="0"/>
      <c r="QA31" s="0"/>
      <c r="QB31" s="0"/>
      <c r="QC31" s="0"/>
      <c r="QD31" s="0"/>
      <c r="QE31" s="0"/>
      <c r="QF31" s="0"/>
      <c r="QG31" s="0"/>
      <c r="QH31" s="0"/>
      <c r="QI31" s="0"/>
      <c r="QJ31" s="0"/>
      <c r="QK31" s="0"/>
      <c r="QL31" s="0"/>
      <c r="QM31" s="0"/>
      <c r="QN31" s="0"/>
      <c r="QO31" s="0"/>
      <c r="QP31" s="0"/>
      <c r="QQ31" s="0"/>
      <c r="QR31" s="0"/>
      <c r="QS31" s="0"/>
      <c r="QT31" s="0"/>
      <c r="QU31" s="0"/>
      <c r="QV31" s="0"/>
      <c r="QW31" s="0"/>
      <c r="QX31" s="0"/>
      <c r="QY31" s="0"/>
      <c r="QZ31" s="0"/>
      <c r="RA31" s="0"/>
      <c r="RB31" s="0"/>
      <c r="RC31" s="0"/>
      <c r="RD31" s="0"/>
      <c r="RE31" s="0"/>
      <c r="RF31" s="0"/>
      <c r="RG31" s="0"/>
      <c r="RH31" s="0"/>
      <c r="RI31" s="0"/>
      <c r="RJ31" s="0"/>
      <c r="RK31" s="0"/>
      <c r="RL31" s="0"/>
      <c r="RM31" s="0"/>
      <c r="RN31" s="0"/>
      <c r="RO31" s="0"/>
      <c r="RP31" s="0"/>
      <c r="RQ31" s="0"/>
      <c r="RR31" s="0"/>
      <c r="RS31" s="0"/>
      <c r="RT31" s="0"/>
      <c r="RU31" s="0"/>
      <c r="RV31" s="0"/>
      <c r="RW31" s="0"/>
      <c r="RX31" s="0"/>
      <c r="RY31" s="0"/>
      <c r="RZ31" s="0"/>
      <c r="SA31" s="0"/>
      <c r="SB31" s="0"/>
      <c r="SC31" s="0"/>
      <c r="SD31" s="0"/>
      <c r="SE31" s="0"/>
      <c r="SF31" s="0"/>
      <c r="SG31" s="0"/>
      <c r="SH31" s="0"/>
      <c r="SI31" s="0"/>
      <c r="SJ31" s="0"/>
      <c r="SK31" s="0"/>
      <c r="SL31" s="0"/>
      <c r="SM31" s="0"/>
      <c r="SN31" s="0"/>
      <c r="SO31" s="0"/>
      <c r="SP31" s="0"/>
      <c r="SQ31" s="0"/>
      <c r="SR31" s="0"/>
      <c r="SS31" s="0"/>
      <c r="ST31" s="0"/>
      <c r="SU31" s="0"/>
      <c r="SV31" s="0"/>
      <c r="SW31" s="0"/>
      <c r="SX31" s="0"/>
      <c r="SY31" s="0"/>
      <c r="SZ31" s="0"/>
      <c r="TA31" s="0"/>
      <c r="TB31" s="0"/>
      <c r="TC31" s="0"/>
      <c r="TD31" s="0"/>
      <c r="TE31" s="0"/>
      <c r="TF31" s="0"/>
      <c r="TG31" s="0"/>
      <c r="TH31" s="0"/>
      <c r="TI31" s="0"/>
      <c r="TJ31" s="0"/>
      <c r="TK31" s="0"/>
      <c r="TL31" s="0"/>
      <c r="TM31" s="0"/>
      <c r="TN31" s="0"/>
      <c r="TO31" s="0"/>
      <c r="TP31" s="0"/>
      <c r="TQ31" s="0"/>
      <c r="TR31" s="0"/>
      <c r="TS31" s="0"/>
      <c r="TT31" s="0"/>
      <c r="TU31" s="0"/>
      <c r="TV31" s="0"/>
      <c r="TW31" s="0"/>
      <c r="TX31" s="0"/>
      <c r="TY31" s="0"/>
      <c r="TZ31" s="0"/>
      <c r="UA31" s="0"/>
      <c r="UB31" s="0"/>
      <c r="UC31" s="0"/>
      <c r="UD31" s="0"/>
      <c r="UE31" s="0"/>
      <c r="UF31" s="0"/>
      <c r="UG31" s="0"/>
      <c r="UH31" s="0"/>
      <c r="UI31" s="0"/>
      <c r="UJ31" s="0"/>
      <c r="UK31" s="0"/>
      <c r="UL31" s="0"/>
      <c r="UM31" s="0"/>
      <c r="UN31" s="0"/>
      <c r="UO31" s="0"/>
      <c r="UP31" s="0"/>
      <c r="UQ31" s="0"/>
      <c r="UR31" s="0"/>
      <c r="US31" s="0"/>
      <c r="UT31" s="0"/>
      <c r="UU31" s="0"/>
      <c r="UV31" s="0"/>
      <c r="UW31" s="0"/>
      <c r="UX31" s="0"/>
      <c r="UY31" s="0"/>
      <c r="UZ31" s="0"/>
      <c r="VA31" s="0"/>
      <c r="VB31" s="0"/>
      <c r="VC31" s="0"/>
      <c r="VD31" s="0"/>
      <c r="VE31" s="0"/>
      <c r="VF31" s="0"/>
      <c r="VG31" s="0"/>
      <c r="VH31" s="0"/>
      <c r="VI31" s="0"/>
      <c r="VJ31" s="0"/>
      <c r="VK31" s="0"/>
      <c r="VL31" s="0"/>
      <c r="VM31" s="0"/>
      <c r="VN31" s="0"/>
      <c r="VO31" s="0"/>
      <c r="VP31" s="0"/>
      <c r="VQ31" s="0"/>
      <c r="VR31" s="0"/>
      <c r="VS31" s="0"/>
      <c r="VT31" s="0"/>
      <c r="VU31" s="0"/>
      <c r="VV31" s="0"/>
      <c r="VW31" s="0"/>
      <c r="VX31" s="0"/>
      <c r="VY31" s="0"/>
      <c r="VZ31" s="0"/>
      <c r="WA31" s="0"/>
      <c r="WB31" s="0"/>
      <c r="WC31" s="0"/>
      <c r="WD31" s="0"/>
      <c r="WE31" s="0"/>
      <c r="WF31" s="0"/>
      <c r="WG31" s="0"/>
      <c r="WH31" s="0"/>
      <c r="WI31" s="0"/>
      <c r="WJ31" s="0"/>
      <c r="WK31" s="0"/>
      <c r="WL31" s="0"/>
      <c r="WM31" s="0"/>
      <c r="WN31" s="0"/>
      <c r="WO31" s="0"/>
      <c r="WP31" s="0"/>
      <c r="WQ31" s="0"/>
      <c r="WR31" s="0"/>
      <c r="WS31" s="0"/>
      <c r="WT31" s="0"/>
      <c r="WU31" s="0"/>
      <c r="WV31" s="0"/>
      <c r="WW31" s="0"/>
      <c r="WX31" s="0"/>
      <c r="WY31" s="0"/>
      <c r="WZ31" s="0"/>
      <c r="XA31" s="0"/>
      <c r="XB31" s="0"/>
      <c r="XC31" s="0"/>
      <c r="XD31" s="0"/>
      <c r="XE31" s="0"/>
      <c r="XF31" s="0"/>
      <c r="XG31" s="0"/>
      <c r="XH31" s="0"/>
      <c r="XI31" s="0"/>
      <c r="XJ31" s="0"/>
      <c r="XK31" s="0"/>
      <c r="XL31" s="0"/>
      <c r="XM31" s="0"/>
      <c r="XN31" s="0"/>
      <c r="XO31" s="0"/>
      <c r="XP31" s="0"/>
      <c r="XQ31" s="0"/>
      <c r="XR31" s="0"/>
      <c r="XS31" s="0"/>
      <c r="XT31" s="0"/>
      <c r="XU31" s="0"/>
      <c r="XV31" s="0"/>
      <c r="XW31" s="0"/>
      <c r="XX31" s="0"/>
      <c r="XY31" s="0"/>
      <c r="XZ31" s="0"/>
      <c r="YA31" s="0"/>
      <c r="YB31" s="0"/>
      <c r="YC31" s="0"/>
      <c r="YD31" s="0"/>
      <c r="YE31" s="0"/>
      <c r="YF31" s="0"/>
      <c r="YG31" s="0"/>
      <c r="YH31" s="0"/>
      <c r="YI31" s="0"/>
      <c r="YJ31" s="0"/>
      <c r="YK31" s="0"/>
      <c r="YL31" s="0"/>
      <c r="YM31" s="0"/>
      <c r="YN31" s="0"/>
      <c r="YO31" s="0"/>
      <c r="YP31" s="0"/>
      <c r="YQ31" s="0"/>
      <c r="YR31" s="0"/>
      <c r="YS31" s="0"/>
      <c r="YT31" s="0"/>
      <c r="YU31" s="0"/>
      <c r="YV31" s="0"/>
      <c r="YW31" s="0"/>
      <c r="YX31" s="0"/>
      <c r="YY31" s="0"/>
      <c r="YZ31" s="0"/>
      <c r="ZA31" s="0"/>
      <c r="ZB31" s="0"/>
      <c r="ZC31" s="0"/>
      <c r="ZD31" s="0"/>
      <c r="ZE31" s="0"/>
      <c r="ZF31" s="0"/>
      <c r="ZG31" s="0"/>
      <c r="ZH31" s="0"/>
      <c r="ZI31" s="0"/>
      <c r="ZJ31" s="0"/>
      <c r="ZK31" s="0"/>
      <c r="ZL31" s="0"/>
      <c r="ZM31" s="0"/>
      <c r="ZN31" s="0"/>
      <c r="ZO31" s="0"/>
      <c r="ZP31" s="0"/>
      <c r="ZQ31" s="0"/>
      <c r="ZR31" s="0"/>
      <c r="ZS31" s="0"/>
      <c r="ZT31" s="0"/>
      <c r="ZU31" s="0"/>
      <c r="ZV31" s="0"/>
      <c r="ZW31" s="0"/>
      <c r="ZX31" s="0"/>
      <c r="ZY31" s="0"/>
      <c r="ZZ31" s="0"/>
      <c r="AAA31" s="0"/>
      <c r="AAB31" s="0"/>
      <c r="AAC31" s="0"/>
      <c r="AAD31" s="0"/>
      <c r="AAE31" s="0"/>
      <c r="AAF31" s="0"/>
      <c r="AAG31" s="0"/>
      <c r="AAH31" s="0"/>
      <c r="AAI31" s="0"/>
      <c r="AAJ31" s="0"/>
      <c r="AAK31" s="0"/>
      <c r="AAL31" s="0"/>
      <c r="AAM31" s="0"/>
      <c r="AAN31" s="0"/>
      <c r="AAO31" s="0"/>
      <c r="AAP31" s="0"/>
      <c r="AAQ31" s="0"/>
      <c r="AAR31" s="0"/>
      <c r="AAS31" s="0"/>
      <c r="AAT31" s="0"/>
      <c r="AAU31" s="0"/>
      <c r="AAV31" s="0"/>
      <c r="AAW31" s="0"/>
      <c r="AAX31" s="0"/>
      <c r="AAY31" s="0"/>
      <c r="AAZ31" s="0"/>
      <c r="ABA31" s="0"/>
      <c r="ABB31" s="0"/>
      <c r="ABC31" s="0"/>
      <c r="ABD31" s="0"/>
      <c r="ABE31" s="0"/>
      <c r="ABF31" s="0"/>
      <c r="ABG31" s="0"/>
      <c r="ABH31" s="0"/>
      <c r="ABI31" s="0"/>
      <c r="ABJ31" s="0"/>
      <c r="ABK31" s="0"/>
      <c r="ABL31" s="0"/>
      <c r="ABM31" s="0"/>
      <c r="ABN31" s="0"/>
      <c r="ABO31" s="0"/>
      <c r="ABP31" s="0"/>
      <c r="ABQ31" s="0"/>
      <c r="ABR31" s="0"/>
      <c r="ABS31" s="0"/>
      <c r="ABT31" s="0"/>
      <c r="ABU31" s="0"/>
      <c r="ABV31" s="0"/>
      <c r="ABW31" s="0"/>
      <c r="ABX31" s="0"/>
      <c r="ABY31" s="0"/>
      <c r="ABZ31" s="0"/>
      <c r="ACA31" s="0"/>
      <c r="ACB31" s="0"/>
      <c r="ACC31" s="0"/>
      <c r="ACD31" s="0"/>
      <c r="ACE31" s="0"/>
      <c r="ACF31" s="0"/>
      <c r="ACG31" s="0"/>
      <c r="ACH31" s="0"/>
      <c r="ACI31" s="0"/>
      <c r="ACJ31" s="0"/>
      <c r="ACK31" s="0"/>
      <c r="ACL31" s="0"/>
      <c r="ACM31" s="0"/>
      <c r="ACN31" s="0"/>
      <c r="ACO31" s="0"/>
      <c r="ACP31" s="0"/>
      <c r="ACQ31" s="0"/>
      <c r="ACR31" s="0"/>
      <c r="ACS31" s="0"/>
      <c r="ACT31" s="0"/>
      <c r="ACU31" s="0"/>
      <c r="ACV31" s="0"/>
      <c r="ACW31" s="0"/>
      <c r="ACX31" s="0"/>
      <c r="ACY31" s="0"/>
      <c r="ACZ31" s="0"/>
      <c r="ADA31" s="0"/>
      <c r="ADB31" s="0"/>
      <c r="ADC31" s="0"/>
      <c r="ADD31" s="0"/>
      <c r="ADE31" s="0"/>
      <c r="ADF31" s="0"/>
      <c r="ADG31" s="0"/>
      <c r="ADH31" s="0"/>
      <c r="ADI31" s="0"/>
      <c r="ADJ31" s="0"/>
      <c r="ADK31" s="0"/>
      <c r="ADL31" s="0"/>
      <c r="ADM31" s="0"/>
      <c r="ADN31" s="0"/>
      <c r="ADO31" s="0"/>
      <c r="ADP31" s="0"/>
      <c r="ADQ31" s="0"/>
      <c r="ADR31" s="0"/>
      <c r="ADS31" s="0"/>
      <c r="ADT31" s="0"/>
      <c r="ADU31" s="0"/>
      <c r="ADV31" s="0"/>
      <c r="ADW31" s="0"/>
      <c r="ADX31" s="0"/>
      <c r="ADY31" s="0"/>
      <c r="ADZ31" s="0"/>
      <c r="AEA31" s="0"/>
      <c r="AEB31" s="0"/>
      <c r="AEC31" s="0"/>
      <c r="AED31" s="0"/>
      <c r="AEE31" s="0"/>
      <c r="AEF31" s="0"/>
      <c r="AEG31" s="0"/>
      <c r="AEH31" s="0"/>
      <c r="AEI31" s="0"/>
      <c r="AEJ31" s="0"/>
      <c r="AEK31" s="0"/>
      <c r="AEL31" s="0"/>
      <c r="AEM31" s="0"/>
      <c r="AEN31" s="0"/>
      <c r="AEO31" s="0"/>
      <c r="AEP31" s="0"/>
      <c r="AEQ31" s="0"/>
      <c r="AER31" s="0"/>
      <c r="AES31" s="0"/>
      <c r="AET31" s="0"/>
      <c r="AEU31" s="0"/>
      <c r="AEV31" s="0"/>
      <c r="AEW31" s="0"/>
      <c r="AEX31" s="0"/>
      <c r="AEY31" s="0"/>
      <c r="AEZ31" s="0"/>
      <c r="AFA31" s="0"/>
      <c r="AFB31" s="0"/>
      <c r="AFC31" s="0"/>
      <c r="AFD31" s="0"/>
      <c r="AFE31" s="0"/>
      <c r="AFF31" s="0"/>
      <c r="AFG31" s="0"/>
      <c r="AFH31" s="0"/>
      <c r="AFI31" s="0"/>
      <c r="AFJ31" s="0"/>
      <c r="AFK31" s="0"/>
      <c r="AFL31" s="0"/>
      <c r="AFM31" s="0"/>
      <c r="AFN31" s="0"/>
      <c r="AFO31" s="0"/>
      <c r="AFP31" s="0"/>
      <c r="AFQ31" s="0"/>
      <c r="AFR31" s="0"/>
      <c r="AFS31" s="0"/>
      <c r="AFT31" s="0"/>
      <c r="AFU31" s="0"/>
      <c r="AFV31" s="0"/>
      <c r="AFW31" s="0"/>
      <c r="AFX31" s="0"/>
      <c r="AFY31" s="0"/>
      <c r="AFZ31" s="0"/>
      <c r="AGA31" s="0"/>
      <c r="AGB31" s="0"/>
      <c r="AGC31" s="0"/>
      <c r="AGD31" s="0"/>
      <c r="AGE31" s="0"/>
      <c r="AGF31" s="0"/>
      <c r="AGG31" s="0"/>
      <c r="AGH31" s="0"/>
      <c r="AGI31" s="0"/>
      <c r="AGJ31" s="0"/>
      <c r="AGK31" s="0"/>
      <c r="AGL31" s="0"/>
      <c r="AGM31" s="0"/>
      <c r="AGN31" s="0"/>
      <c r="AGO31" s="0"/>
      <c r="AGP31" s="0"/>
      <c r="AGQ31" s="0"/>
      <c r="AGR31" s="0"/>
      <c r="AGS31" s="0"/>
      <c r="AGT31" s="0"/>
      <c r="AGU31" s="0"/>
      <c r="AGV31" s="0"/>
      <c r="AGW31" s="0"/>
      <c r="AGX31" s="0"/>
      <c r="AGY31" s="0"/>
      <c r="AGZ31" s="0"/>
      <c r="AHA31" s="0"/>
      <c r="AHB31" s="0"/>
      <c r="AHC31" s="0"/>
      <c r="AHD31" s="0"/>
      <c r="AHE31" s="0"/>
      <c r="AHF31" s="0"/>
      <c r="AHG31" s="0"/>
      <c r="AHH31" s="0"/>
      <c r="AHI31" s="0"/>
      <c r="AHJ31" s="0"/>
      <c r="AHK31" s="0"/>
      <c r="AHL31" s="0"/>
      <c r="AHM31" s="0"/>
      <c r="AHN31" s="0"/>
      <c r="AHO31" s="0"/>
      <c r="AHP31" s="0"/>
      <c r="AHQ31" s="0"/>
      <c r="AHR31" s="0"/>
      <c r="AHS31" s="0"/>
      <c r="AHT31" s="0"/>
      <c r="AHU31" s="0"/>
      <c r="AHV31" s="0"/>
      <c r="AHW31" s="0"/>
      <c r="AHX31" s="0"/>
      <c r="AHY31" s="0"/>
      <c r="AHZ31" s="0"/>
      <c r="AIA31" s="0"/>
      <c r="AIB31" s="0"/>
      <c r="AIC31" s="0"/>
      <c r="AID31" s="0"/>
      <c r="AIE31" s="0"/>
      <c r="AIF31" s="0"/>
      <c r="AIG31" s="0"/>
      <c r="AIH31" s="0"/>
      <c r="AII31" s="0"/>
      <c r="AIJ31" s="0"/>
      <c r="AIK31" s="0"/>
      <c r="AIL31" s="0"/>
      <c r="AIM31" s="0"/>
      <c r="AIN31" s="0"/>
      <c r="AIO31" s="0"/>
      <c r="AIP31" s="0"/>
      <c r="AIQ31" s="0"/>
      <c r="AIR31" s="0"/>
      <c r="AIS31" s="0"/>
      <c r="AIT31" s="0"/>
      <c r="AIU31" s="0"/>
      <c r="AIV31" s="0"/>
      <c r="AIW31" s="0"/>
      <c r="AIX31" s="0"/>
      <c r="AIY31" s="0"/>
      <c r="AIZ31" s="0"/>
      <c r="AJA31" s="0"/>
      <c r="AJB31" s="0"/>
      <c r="AJC31" s="0"/>
      <c r="AJD31" s="0"/>
      <c r="AJE31" s="0"/>
      <c r="AJF31" s="0"/>
      <c r="AJG31" s="0"/>
      <c r="AJH31" s="0"/>
      <c r="AJI31" s="0"/>
      <c r="AJJ31" s="0"/>
      <c r="AJK31" s="0"/>
      <c r="AJL31" s="0"/>
      <c r="AJM31" s="0"/>
      <c r="AJN31" s="0"/>
      <c r="AJO31" s="0"/>
      <c r="AJP31" s="0"/>
      <c r="AJQ31" s="0"/>
      <c r="AJR31" s="0"/>
      <c r="AJS31" s="0"/>
      <c r="AJT31" s="0"/>
      <c r="AJU31" s="0"/>
      <c r="AJV31" s="0"/>
      <c r="AJW31" s="0"/>
      <c r="AJX31" s="0"/>
      <c r="AJY31" s="0"/>
      <c r="AJZ31" s="0"/>
      <c r="AKA31" s="0"/>
      <c r="AKB31" s="0"/>
      <c r="AKC31" s="0"/>
      <c r="AKD31" s="0"/>
      <c r="AKE31" s="0"/>
      <c r="AKF31" s="0"/>
      <c r="AKG31" s="0"/>
      <c r="AKH31" s="0"/>
      <c r="AKI31" s="0"/>
      <c r="AKJ31" s="0"/>
      <c r="AKK31" s="0"/>
      <c r="AKL31" s="0"/>
      <c r="AKM31" s="0"/>
      <c r="AKN31" s="0"/>
      <c r="AKO31" s="0"/>
      <c r="AKP31" s="0"/>
      <c r="AKQ31" s="0"/>
      <c r="AKR31" s="0"/>
      <c r="AKS31" s="0"/>
      <c r="AKT31" s="0"/>
      <c r="AKU31" s="0"/>
      <c r="AKV31" s="0"/>
      <c r="AKW31" s="0"/>
      <c r="AKX31" s="0"/>
      <c r="AKY31" s="0"/>
      <c r="AKZ31" s="0"/>
      <c r="ALA31" s="0"/>
      <c r="ALB31" s="0"/>
      <c r="ALC31" s="0"/>
      <c r="ALD31" s="0"/>
      <c r="ALE31" s="0"/>
      <c r="ALF31" s="0"/>
      <c r="ALG31" s="0"/>
      <c r="ALH31" s="0"/>
      <c r="ALI31" s="0"/>
      <c r="ALJ31" s="0"/>
      <c r="ALK31" s="0"/>
      <c r="ALL31" s="0"/>
      <c r="ALM31" s="0"/>
      <c r="ALN31" s="0"/>
      <c r="ALO31" s="0"/>
      <c r="ALP31" s="0"/>
      <c r="ALQ31" s="0"/>
      <c r="ALR31" s="0"/>
      <c r="ALS31" s="0"/>
      <c r="ALT31" s="0"/>
      <c r="ALU31" s="0"/>
      <c r="ALV31" s="0"/>
      <c r="ALW31" s="0"/>
      <c r="ALX31" s="0"/>
      <c r="ALY31" s="0"/>
      <c r="ALZ31" s="0"/>
      <c r="AMA31" s="0"/>
      <c r="AMB31" s="0"/>
      <c r="AMC31" s="0"/>
      <c r="AMD31" s="0"/>
      <c r="AME31" s="0"/>
      <c r="AMF31" s="0"/>
      <c r="AMG31" s="0"/>
      <c r="AMH31" s="0"/>
      <c r="AMI31" s="0"/>
      <c r="AMJ31" s="0"/>
    </row>
    <row r="32" customFormat="false" ht="17" hidden="false" customHeight="true" outlineLevel="0" collapsed="false">
      <c r="A32" s="0"/>
      <c r="B32" s="0"/>
      <c r="C32" s="0"/>
      <c r="D32" s="0"/>
      <c r="E32" s="0"/>
      <c r="F32" s="0"/>
      <c r="G32" s="0"/>
      <c r="H32" s="0"/>
      <c r="I32" s="0"/>
      <c r="J32" s="0"/>
      <c r="K32" s="0"/>
      <c r="L32" s="0"/>
      <c r="M32" s="0"/>
      <c r="N32" s="0"/>
      <c r="O32" s="0"/>
      <c r="P32" s="0"/>
      <c r="Q32" s="0"/>
      <c r="R32" s="0"/>
      <c r="S32" s="0"/>
      <c r="T32" s="0"/>
      <c r="U32" s="0"/>
      <c r="V32" s="0"/>
      <c r="W32" s="0"/>
      <c r="X32" s="0"/>
      <c r="Y32" s="0"/>
      <c r="Z32" s="0"/>
      <c r="AA32" s="0"/>
      <c r="AB32" s="0"/>
      <c r="AC32" s="0"/>
      <c r="AD32" s="0"/>
      <c r="AE32" s="0"/>
      <c r="AF32" s="0"/>
      <c r="AG32" s="0"/>
      <c r="AH32" s="0"/>
      <c r="AI32" s="0"/>
      <c r="AJ32" s="0"/>
      <c r="AK32" s="0"/>
      <c r="AL32" s="0"/>
      <c r="AM32" s="0"/>
      <c r="AN32" s="0"/>
      <c r="AO32" s="0"/>
      <c r="AP32" s="0"/>
      <c r="AQ32" s="0"/>
      <c r="AR32" s="0"/>
      <c r="AS32" s="0"/>
      <c r="AT32" s="0"/>
      <c r="AU32" s="0"/>
      <c r="AV32" s="0"/>
      <c r="AW32" s="0"/>
      <c r="AX32" s="0"/>
      <c r="AY32" s="0"/>
      <c r="AZ32" s="0"/>
      <c r="BA32" s="0"/>
      <c r="BB32" s="0"/>
      <c r="BC32" s="0"/>
      <c r="BD32" s="0"/>
      <c r="BE32" s="0"/>
      <c r="BF32" s="0"/>
      <c r="BG32" s="0"/>
      <c r="BH32" s="0"/>
      <c r="BI32" s="0"/>
      <c r="BJ32" s="0"/>
      <c r="BK32" s="0"/>
      <c r="BL32" s="0"/>
      <c r="BM32" s="0"/>
      <c r="BN32" s="0"/>
      <c r="BO32" s="0"/>
      <c r="BP32" s="0"/>
      <c r="BQ32" s="0"/>
      <c r="BR32" s="0"/>
      <c r="BS32" s="0"/>
      <c r="BT32" s="0"/>
      <c r="BU32" s="0"/>
      <c r="BV32" s="0"/>
      <c r="BW32" s="0"/>
      <c r="BX32" s="0"/>
      <c r="BY32" s="0"/>
      <c r="BZ32" s="0"/>
      <c r="CA32" s="0"/>
      <c r="CB32" s="0"/>
      <c r="CC32" s="0"/>
      <c r="CD32" s="0"/>
      <c r="CE32" s="0"/>
      <c r="CF32" s="0"/>
      <c r="CG32" s="0"/>
      <c r="CH32" s="0"/>
      <c r="CI32" s="0"/>
      <c r="CJ32" s="0"/>
      <c r="CK32" s="0"/>
      <c r="CL32" s="0"/>
      <c r="CM32" s="0"/>
      <c r="CN32" s="0"/>
      <c r="CO32" s="0"/>
      <c r="CP32" s="0"/>
      <c r="CQ32" s="0"/>
      <c r="CR32" s="0"/>
      <c r="CS32" s="0"/>
      <c r="CT32" s="0"/>
      <c r="CU32" s="0"/>
      <c r="CV32" s="0"/>
      <c r="CW32" s="0"/>
      <c r="CX32" s="0"/>
      <c r="CY32" s="0"/>
      <c r="CZ32" s="0"/>
      <c r="DA32" s="0"/>
      <c r="DB32" s="0"/>
      <c r="DC32" s="0"/>
      <c r="DD32" s="0"/>
      <c r="DE32" s="0"/>
      <c r="DF32" s="0"/>
      <c r="DG32" s="0"/>
      <c r="DH32" s="0"/>
      <c r="DI32" s="0"/>
      <c r="DJ32" s="0"/>
      <c r="DK32" s="0"/>
      <c r="DL32" s="0"/>
      <c r="DM32" s="0"/>
      <c r="DN32" s="0"/>
      <c r="DO32" s="0"/>
      <c r="DP32" s="0"/>
      <c r="DQ32" s="0"/>
      <c r="DR32" s="0"/>
      <c r="DS32" s="0"/>
      <c r="DT32" s="0"/>
      <c r="DU32" s="0"/>
      <c r="DV32" s="0"/>
      <c r="DW32" s="0"/>
      <c r="DX32" s="0"/>
      <c r="DY32" s="0"/>
      <c r="DZ32" s="0"/>
      <c r="EA32" s="0"/>
      <c r="EB32" s="0"/>
      <c r="EC32" s="0"/>
      <c r="ED32" s="0"/>
      <c r="EE32" s="0"/>
      <c r="EF32" s="0"/>
      <c r="EG32" s="0"/>
      <c r="EH32" s="0"/>
      <c r="EI32" s="0"/>
      <c r="EJ32" s="0"/>
      <c r="EK32" s="0"/>
      <c r="EL32" s="0"/>
      <c r="EM32" s="0"/>
      <c r="EN32" s="0"/>
      <c r="EO32" s="0"/>
      <c r="EP32" s="0"/>
      <c r="EQ32" s="0"/>
      <c r="ER32" s="0"/>
      <c r="ES32" s="0"/>
      <c r="ET32" s="0"/>
      <c r="EU32" s="0"/>
      <c r="EV32" s="0"/>
      <c r="EW32" s="0"/>
      <c r="EX32" s="0"/>
      <c r="EY32" s="0"/>
      <c r="EZ32" s="0"/>
      <c r="FA32" s="0"/>
      <c r="FB32" s="0"/>
      <c r="FC32" s="0"/>
      <c r="FD32" s="0"/>
      <c r="FE32" s="0"/>
      <c r="FF32" s="0"/>
      <c r="FG32" s="0"/>
      <c r="FH32" s="0"/>
      <c r="FI32" s="0"/>
      <c r="FJ32" s="0"/>
      <c r="FK32" s="0"/>
      <c r="FL32" s="0"/>
      <c r="FM32" s="0"/>
      <c r="FN32" s="0"/>
      <c r="FO32" s="0"/>
      <c r="FP32" s="0"/>
      <c r="FQ32" s="0"/>
      <c r="FR32" s="0"/>
      <c r="FS32" s="0"/>
      <c r="FT32" s="0"/>
      <c r="FU32" s="0"/>
      <c r="FV32" s="0"/>
      <c r="FW32" s="0"/>
      <c r="FX32" s="0"/>
      <c r="FY32" s="0"/>
      <c r="FZ32" s="0"/>
      <c r="GA32" s="0"/>
      <c r="GB32" s="0"/>
      <c r="GC32" s="0"/>
      <c r="GD32" s="0"/>
      <c r="GE32" s="0"/>
      <c r="GF32" s="0"/>
      <c r="GG32" s="0"/>
      <c r="GH32" s="0"/>
      <c r="GI32" s="0"/>
      <c r="GJ32" s="0"/>
      <c r="GK32" s="0"/>
      <c r="GL32" s="0"/>
      <c r="GM32" s="0"/>
      <c r="GN32" s="0"/>
      <c r="GO32" s="0"/>
      <c r="GP32" s="0"/>
      <c r="GQ32" s="0"/>
      <c r="GR32" s="0"/>
      <c r="GS32" s="0"/>
      <c r="GT32" s="0"/>
      <c r="GU32" s="0"/>
      <c r="GV32" s="0"/>
      <c r="GW32" s="0"/>
      <c r="GX32" s="0"/>
      <c r="GY32" s="0"/>
      <c r="GZ32" s="0"/>
      <c r="HA32" s="0"/>
      <c r="HB32" s="0"/>
      <c r="HC32" s="0"/>
      <c r="HD32" s="0"/>
      <c r="HE32" s="0"/>
      <c r="HF32" s="0"/>
      <c r="HG32" s="0"/>
      <c r="HH32" s="0"/>
      <c r="HI32" s="0"/>
      <c r="HJ32" s="0"/>
      <c r="HK32" s="0"/>
      <c r="HL32" s="0"/>
      <c r="HM32" s="0"/>
      <c r="HN32" s="0"/>
      <c r="HO32" s="0"/>
      <c r="HP32" s="0"/>
      <c r="HQ32" s="0"/>
      <c r="HR32" s="0"/>
      <c r="HS32" s="0"/>
      <c r="HT32" s="0"/>
      <c r="HU32" s="0"/>
      <c r="HV32" s="0"/>
      <c r="HW32" s="0"/>
      <c r="HX32" s="0"/>
      <c r="HY32" s="0"/>
      <c r="HZ32" s="0"/>
      <c r="IA32" s="0"/>
      <c r="IB32" s="0"/>
      <c r="IC32" s="0"/>
      <c r="ID32" s="0"/>
      <c r="IE32" s="0"/>
      <c r="IF32" s="0"/>
      <c r="IG32" s="0"/>
      <c r="IH32" s="0"/>
      <c r="II32" s="0"/>
      <c r="IJ32" s="0"/>
      <c r="IK32" s="0"/>
      <c r="IL32" s="0"/>
      <c r="IM32" s="0"/>
      <c r="IN32" s="0"/>
      <c r="IO32" s="0"/>
      <c r="IP32" s="0"/>
      <c r="IQ32" s="0"/>
      <c r="IR32" s="0"/>
      <c r="IS32" s="0"/>
      <c r="IT32" s="0"/>
      <c r="IU32" s="0"/>
      <c r="IV32" s="0"/>
      <c r="IW32" s="0"/>
      <c r="IX32" s="0"/>
      <c r="IY32" s="0"/>
      <c r="IZ32" s="0"/>
      <c r="JA32" s="0"/>
      <c r="JB32" s="0"/>
      <c r="JC32" s="0"/>
      <c r="JD32" s="0"/>
      <c r="JE32" s="0"/>
      <c r="JF32" s="0"/>
      <c r="JG32" s="0"/>
      <c r="JH32" s="0"/>
      <c r="JI32" s="0"/>
      <c r="JJ32" s="0"/>
      <c r="JK32" s="0"/>
      <c r="JL32" s="0"/>
      <c r="JM32" s="0"/>
      <c r="JN32" s="0"/>
      <c r="JO32" s="0"/>
      <c r="JP32" s="0"/>
      <c r="JQ32" s="0"/>
      <c r="JR32" s="0"/>
      <c r="JS32" s="0"/>
      <c r="JT32" s="0"/>
      <c r="JU32" s="0"/>
      <c r="JV32" s="0"/>
      <c r="JW32" s="0"/>
      <c r="JX32" s="0"/>
      <c r="JY32" s="0"/>
      <c r="JZ32" s="0"/>
      <c r="KA32" s="0"/>
      <c r="KB32" s="0"/>
      <c r="KC32" s="0"/>
      <c r="KD32" s="0"/>
      <c r="KE32" s="0"/>
      <c r="KF32" s="0"/>
      <c r="KG32" s="0"/>
      <c r="KH32" s="0"/>
      <c r="KI32" s="0"/>
      <c r="KJ32" s="0"/>
      <c r="KK32" s="0"/>
      <c r="KL32" s="0"/>
      <c r="KM32" s="0"/>
      <c r="KN32" s="0"/>
      <c r="KO32" s="0"/>
      <c r="KP32" s="0"/>
      <c r="KQ32" s="0"/>
      <c r="KR32" s="0"/>
      <c r="KS32" s="0"/>
      <c r="KT32" s="0"/>
      <c r="KU32" s="0"/>
      <c r="KV32" s="0"/>
      <c r="KW32" s="0"/>
      <c r="KX32" s="0"/>
      <c r="KY32" s="0"/>
      <c r="KZ32" s="0"/>
      <c r="LA32" s="0"/>
      <c r="LB32" s="0"/>
      <c r="LC32" s="0"/>
      <c r="LD32" s="0"/>
      <c r="LE32" s="0"/>
      <c r="LF32" s="0"/>
      <c r="LG32" s="0"/>
      <c r="LH32" s="0"/>
      <c r="LI32" s="0"/>
      <c r="LJ32" s="0"/>
      <c r="LK32" s="0"/>
      <c r="LL32" s="0"/>
      <c r="LM32" s="0"/>
      <c r="LN32" s="0"/>
      <c r="LO32" s="0"/>
      <c r="LP32" s="0"/>
      <c r="LQ32" s="0"/>
      <c r="LR32" s="0"/>
      <c r="LS32" s="0"/>
      <c r="LT32" s="0"/>
      <c r="LU32" s="0"/>
      <c r="LV32" s="0"/>
      <c r="LW32" s="0"/>
      <c r="LX32" s="0"/>
      <c r="LY32" s="0"/>
      <c r="LZ32" s="0"/>
      <c r="MA32" s="0"/>
      <c r="MB32" s="0"/>
      <c r="MC32" s="0"/>
      <c r="MD32" s="0"/>
      <c r="ME32" s="0"/>
      <c r="MF32" s="0"/>
      <c r="MG32" s="0"/>
      <c r="MH32" s="0"/>
      <c r="MI32" s="0"/>
      <c r="MJ32" s="0"/>
      <c r="MK32" s="0"/>
      <c r="ML32" s="0"/>
      <c r="MM32" s="0"/>
      <c r="MN32" s="0"/>
      <c r="MO32" s="0"/>
      <c r="MP32" s="0"/>
      <c r="MQ32" s="0"/>
      <c r="MR32" s="0"/>
      <c r="MS32" s="0"/>
      <c r="MT32" s="0"/>
      <c r="MU32" s="0"/>
      <c r="MV32" s="0"/>
      <c r="MW32" s="0"/>
      <c r="MX32" s="0"/>
      <c r="MY32" s="0"/>
      <c r="MZ32" s="0"/>
      <c r="NA32" s="0"/>
      <c r="NB32" s="0"/>
      <c r="NC32" s="0"/>
      <c r="ND32" s="0"/>
      <c r="NE32" s="0"/>
      <c r="NF32" s="0"/>
      <c r="NG32" s="0"/>
      <c r="NH32" s="0"/>
      <c r="NI32" s="0"/>
      <c r="NJ32" s="0"/>
      <c r="NK32" s="0"/>
      <c r="NL32" s="0"/>
      <c r="NM32" s="0"/>
      <c r="NN32" s="0"/>
      <c r="NO32" s="0"/>
      <c r="NP32" s="0"/>
      <c r="NQ32" s="0"/>
      <c r="NR32" s="0"/>
      <c r="NS32" s="0"/>
      <c r="NT32" s="0"/>
      <c r="NU32" s="0"/>
      <c r="NV32" s="0"/>
      <c r="NW32" s="0"/>
      <c r="NX32" s="0"/>
      <c r="NY32" s="0"/>
      <c r="NZ32" s="0"/>
      <c r="OA32" s="0"/>
      <c r="OB32" s="0"/>
      <c r="OC32" s="0"/>
      <c r="OD32" s="0"/>
      <c r="OE32" s="0"/>
      <c r="OF32" s="0"/>
      <c r="OG32" s="0"/>
      <c r="OH32" s="0"/>
      <c r="OI32" s="0"/>
      <c r="OJ32" s="0"/>
      <c r="OK32" s="0"/>
      <c r="OL32" s="0"/>
      <c r="OM32" s="0"/>
      <c r="ON32" s="0"/>
      <c r="OO32" s="0"/>
      <c r="OP32" s="0"/>
      <c r="OQ32" s="0"/>
      <c r="OR32" s="0"/>
      <c r="OS32" s="0"/>
      <c r="OT32" s="0"/>
      <c r="OU32" s="0"/>
      <c r="OV32" s="0"/>
      <c r="OW32" s="0"/>
      <c r="OX32" s="0"/>
      <c r="OY32" s="0"/>
      <c r="OZ32" s="0"/>
      <c r="PA32" s="0"/>
      <c r="PB32" s="0"/>
      <c r="PC32" s="0"/>
      <c r="PD32" s="0"/>
      <c r="PE32" s="0"/>
      <c r="PF32" s="0"/>
      <c r="PG32" s="0"/>
      <c r="PH32" s="0"/>
      <c r="PI32" s="0"/>
      <c r="PJ32" s="0"/>
      <c r="PK32" s="0"/>
      <c r="PL32" s="0"/>
      <c r="PM32" s="0"/>
      <c r="PN32" s="0"/>
      <c r="PO32" s="0"/>
      <c r="PP32" s="0"/>
      <c r="PQ32" s="0"/>
      <c r="PR32" s="0"/>
      <c r="PS32" s="0"/>
      <c r="PT32" s="0"/>
      <c r="PU32" s="0"/>
      <c r="PV32" s="0"/>
      <c r="PW32" s="0"/>
      <c r="PX32" s="0"/>
      <c r="PY32" s="0"/>
      <c r="PZ32" s="0"/>
      <c r="QA32" s="0"/>
      <c r="QB32" s="0"/>
      <c r="QC32" s="0"/>
      <c r="QD32" s="0"/>
      <c r="QE32" s="0"/>
      <c r="QF32" s="0"/>
      <c r="QG32" s="0"/>
      <c r="QH32" s="0"/>
      <c r="QI32" s="0"/>
      <c r="QJ32" s="0"/>
      <c r="QK32" s="0"/>
      <c r="QL32" s="0"/>
      <c r="QM32" s="0"/>
      <c r="QN32" s="0"/>
      <c r="QO32" s="0"/>
      <c r="QP32" s="0"/>
      <c r="QQ32" s="0"/>
      <c r="QR32" s="0"/>
      <c r="QS32" s="0"/>
      <c r="QT32" s="0"/>
      <c r="QU32" s="0"/>
      <c r="QV32" s="0"/>
      <c r="QW32" s="0"/>
      <c r="QX32" s="0"/>
      <c r="QY32" s="0"/>
      <c r="QZ32" s="0"/>
      <c r="RA32" s="0"/>
      <c r="RB32" s="0"/>
      <c r="RC32" s="0"/>
      <c r="RD32" s="0"/>
      <c r="RE32" s="0"/>
      <c r="RF32" s="0"/>
      <c r="RG32" s="0"/>
      <c r="RH32" s="0"/>
      <c r="RI32" s="0"/>
      <c r="RJ32" s="0"/>
      <c r="RK32" s="0"/>
      <c r="RL32" s="0"/>
      <c r="RM32" s="0"/>
      <c r="RN32" s="0"/>
      <c r="RO32" s="0"/>
      <c r="RP32" s="0"/>
      <c r="RQ32" s="0"/>
      <c r="RR32" s="0"/>
      <c r="RS32" s="0"/>
      <c r="RT32" s="0"/>
      <c r="RU32" s="0"/>
      <c r="RV32" s="0"/>
      <c r="RW32" s="0"/>
      <c r="RX32" s="0"/>
      <c r="RY32" s="0"/>
      <c r="RZ32" s="0"/>
      <c r="SA32" s="0"/>
      <c r="SB32" s="0"/>
      <c r="SC32" s="0"/>
      <c r="SD32" s="0"/>
      <c r="SE32" s="0"/>
      <c r="SF32" s="0"/>
      <c r="SG32" s="0"/>
      <c r="SH32" s="0"/>
      <c r="SI32" s="0"/>
      <c r="SJ32" s="0"/>
      <c r="SK32" s="0"/>
      <c r="SL32" s="0"/>
      <c r="SM32" s="0"/>
      <c r="SN32" s="0"/>
      <c r="SO32" s="0"/>
      <c r="SP32" s="0"/>
      <c r="SQ32" s="0"/>
      <c r="SR32" s="0"/>
      <c r="SS32" s="0"/>
      <c r="ST32" s="0"/>
      <c r="SU32" s="0"/>
      <c r="SV32" s="0"/>
      <c r="SW32" s="0"/>
      <c r="SX32" s="0"/>
      <c r="SY32" s="0"/>
      <c r="SZ32" s="0"/>
      <c r="TA32" s="0"/>
      <c r="TB32" s="0"/>
      <c r="TC32" s="0"/>
      <c r="TD32" s="0"/>
      <c r="TE32" s="0"/>
      <c r="TF32" s="0"/>
      <c r="TG32" s="0"/>
      <c r="TH32" s="0"/>
      <c r="TI32" s="0"/>
      <c r="TJ32" s="0"/>
      <c r="TK32" s="0"/>
      <c r="TL32" s="0"/>
      <c r="TM32" s="0"/>
      <c r="TN32" s="0"/>
      <c r="TO32" s="0"/>
      <c r="TP32" s="0"/>
      <c r="TQ32" s="0"/>
      <c r="TR32" s="0"/>
      <c r="TS32" s="0"/>
      <c r="TT32" s="0"/>
      <c r="TU32" s="0"/>
      <c r="TV32" s="0"/>
      <c r="TW32" s="0"/>
      <c r="TX32" s="0"/>
      <c r="TY32" s="0"/>
      <c r="TZ32" s="0"/>
      <c r="UA32" s="0"/>
      <c r="UB32" s="0"/>
      <c r="UC32" s="0"/>
      <c r="UD32" s="0"/>
      <c r="UE32" s="0"/>
      <c r="UF32" s="0"/>
      <c r="UG32" s="0"/>
      <c r="UH32" s="0"/>
      <c r="UI32" s="0"/>
      <c r="UJ32" s="0"/>
      <c r="UK32" s="0"/>
      <c r="UL32" s="0"/>
      <c r="UM32" s="0"/>
      <c r="UN32" s="0"/>
      <c r="UO32" s="0"/>
      <c r="UP32" s="0"/>
      <c r="UQ32" s="0"/>
      <c r="UR32" s="0"/>
      <c r="US32" s="0"/>
      <c r="UT32" s="0"/>
      <c r="UU32" s="0"/>
      <c r="UV32" s="0"/>
      <c r="UW32" s="0"/>
      <c r="UX32" s="0"/>
      <c r="UY32" s="0"/>
      <c r="UZ32" s="0"/>
      <c r="VA32" s="0"/>
      <c r="VB32" s="0"/>
      <c r="VC32" s="0"/>
      <c r="VD32" s="0"/>
      <c r="VE32" s="0"/>
      <c r="VF32" s="0"/>
      <c r="VG32" s="0"/>
      <c r="VH32" s="0"/>
      <c r="VI32" s="0"/>
      <c r="VJ32" s="0"/>
      <c r="VK32" s="0"/>
      <c r="VL32" s="0"/>
      <c r="VM32" s="0"/>
      <c r="VN32" s="0"/>
      <c r="VO32" s="0"/>
      <c r="VP32" s="0"/>
      <c r="VQ32" s="0"/>
      <c r="VR32" s="0"/>
      <c r="VS32" s="0"/>
      <c r="VT32" s="0"/>
      <c r="VU32" s="0"/>
      <c r="VV32" s="0"/>
      <c r="VW32" s="0"/>
      <c r="VX32" s="0"/>
      <c r="VY32" s="0"/>
      <c r="VZ32" s="0"/>
      <c r="WA32" s="0"/>
      <c r="WB32" s="0"/>
      <c r="WC32" s="0"/>
      <c r="WD32" s="0"/>
      <c r="WE32" s="0"/>
      <c r="WF32" s="0"/>
      <c r="WG32" s="0"/>
      <c r="WH32" s="0"/>
      <c r="WI32" s="0"/>
      <c r="WJ32" s="0"/>
      <c r="WK32" s="0"/>
      <c r="WL32" s="0"/>
      <c r="WM32" s="0"/>
      <c r="WN32" s="0"/>
      <c r="WO32" s="0"/>
      <c r="WP32" s="0"/>
      <c r="WQ32" s="0"/>
      <c r="WR32" s="0"/>
      <c r="WS32" s="0"/>
      <c r="WT32" s="0"/>
      <c r="WU32" s="0"/>
      <c r="WV32" s="0"/>
      <c r="WW32" s="0"/>
      <c r="WX32" s="0"/>
      <c r="WY32" s="0"/>
      <c r="WZ32" s="0"/>
      <c r="XA32" s="0"/>
      <c r="XB32" s="0"/>
      <c r="XC32" s="0"/>
      <c r="XD32" s="0"/>
      <c r="XE32" s="0"/>
      <c r="XF32" s="0"/>
      <c r="XG32" s="0"/>
      <c r="XH32" s="0"/>
      <c r="XI32" s="0"/>
      <c r="XJ32" s="0"/>
      <c r="XK32" s="0"/>
      <c r="XL32" s="0"/>
      <c r="XM32" s="0"/>
      <c r="XN32" s="0"/>
      <c r="XO32" s="0"/>
      <c r="XP32" s="0"/>
      <c r="XQ32" s="0"/>
      <c r="XR32" s="0"/>
      <c r="XS32" s="0"/>
      <c r="XT32" s="0"/>
      <c r="XU32" s="0"/>
      <c r="XV32" s="0"/>
      <c r="XW32" s="0"/>
      <c r="XX32" s="0"/>
      <c r="XY32" s="0"/>
      <c r="XZ32" s="0"/>
      <c r="YA32" s="0"/>
      <c r="YB32" s="0"/>
      <c r="YC32" s="0"/>
      <c r="YD32" s="0"/>
      <c r="YE32" s="0"/>
      <c r="YF32" s="0"/>
      <c r="YG32" s="0"/>
      <c r="YH32" s="0"/>
      <c r="YI32" s="0"/>
      <c r="YJ32" s="0"/>
      <c r="YK32" s="0"/>
      <c r="YL32" s="0"/>
      <c r="YM32" s="0"/>
      <c r="YN32" s="0"/>
      <c r="YO32" s="0"/>
      <c r="YP32" s="0"/>
      <c r="YQ32" s="0"/>
      <c r="YR32" s="0"/>
      <c r="YS32" s="0"/>
      <c r="YT32" s="0"/>
      <c r="YU32" s="0"/>
      <c r="YV32" s="0"/>
      <c r="YW32" s="0"/>
      <c r="YX32" s="0"/>
      <c r="YY32" s="0"/>
      <c r="YZ32" s="0"/>
      <c r="ZA32" s="0"/>
      <c r="ZB32" s="0"/>
      <c r="ZC32" s="0"/>
      <c r="ZD32" s="0"/>
      <c r="ZE32" s="0"/>
      <c r="ZF32" s="0"/>
      <c r="ZG32" s="0"/>
      <c r="ZH32" s="0"/>
      <c r="ZI32" s="0"/>
      <c r="ZJ32" s="0"/>
      <c r="ZK32" s="0"/>
      <c r="ZL32" s="0"/>
      <c r="ZM32" s="0"/>
      <c r="ZN32" s="0"/>
      <c r="ZO32" s="0"/>
      <c r="ZP32" s="0"/>
      <c r="ZQ32" s="0"/>
      <c r="ZR32" s="0"/>
      <c r="ZS32" s="0"/>
      <c r="ZT32" s="0"/>
      <c r="ZU32" s="0"/>
      <c r="ZV32" s="0"/>
      <c r="ZW32" s="0"/>
      <c r="ZX32" s="0"/>
      <c r="ZY32" s="0"/>
      <c r="ZZ32" s="0"/>
      <c r="AAA32" s="0"/>
      <c r="AAB32" s="0"/>
      <c r="AAC32" s="0"/>
      <c r="AAD32" s="0"/>
      <c r="AAE32" s="0"/>
      <c r="AAF32" s="0"/>
      <c r="AAG32" s="0"/>
      <c r="AAH32" s="0"/>
      <c r="AAI32" s="0"/>
      <c r="AAJ32" s="0"/>
      <c r="AAK32" s="0"/>
      <c r="AAL32" s="0"/>
      <c r="AAM32" s="0"/>
      <c r="AAN32" s="0"/>
      <c r="AAO32" s="0"/>
      <c r="AAP32" s="0"/>
      <c r="AAQ32" s="0"/>
      <c r="AAR32" s="0"/>
      <c r="AAS32" s="0"/>
      <c r="AAT32" s="0"/>
      <c r="AAU32" s="0"/>
      <c r="AAV32" s="0"/>
      <c r="AAW32" s="0"/>
      <c r="AAX32" s="0"/>
      <c r="AAY32" s="0"/>
      <c r="AAZ32" s="0"/>
      <c r="ABA32" s="0"/>
      <c r="ABB32" s="0"/>
      <c r="ABC32" s="0"/>
      <c r="ABD32" s="0"/>
      <c r="ABE32" s="0"/>
      <c r="ABF32" s="0"/>
      <c r="ABG32" s="0"/>
      <c r="ABH32" s="0"/>
      <c r="ABI32" s="0"/>
      <c r="ABJ32" s="0"/>
      <c r="ABK32" s="0"/>
      <c r="ABL32" s="0"/>
      <c r="ABM32" s="0"/>
      <c r="ABN32" s="0"/>
      <c r="ABO32" s="0"/>
      <c r="ABP32" s="0"/>
      <c r="ABQ32" s="0"/>
      <c r="ABR32" s="0"/>
      <c r="ABS32" s="0"/>
      <c r="ABT32" s="0"/>
      <c r="ABU32" s="0"/>
      <c r="ABV32" s="0"/>
      <c r="ABW32" s="0"/>
      <c r="ABX32" s="0"/>
      <c r="ABY32" s="0"/>
      <c r="ABZ32" s="0"/>
      <c r="ACA32" s="0"/>
      <c r="ACB32" s="0"/>
      <c r="ACC32" s="0"/>
      <c r="ACD32" s="0"/>
      <c r="ACE32" s="0"/>
      <c r="ACF32" s="0"/>
      <c r="ACG32" s="0"/>
      <c r="ACH32" s="0"/>
      <c r="ACI32" s="0"/>
      <c r="ACJ32" s="0"/>
      <c r="ACK32" s="0"/>
      <c r="ACL32" s="0"/>
      <c r="ACM32" s="0"/>
      <c r="ACN32" s="0"/>
      <c r="ACO32" s="0"/>
      <c r="ACP32" s="0"/>
      <c r="ACQ32" s="0"/>
      <c r="ACR32" s="0"/>
      <c r="ACS32" s="0"/>
      <c r="ACT32" s="0"/>
      <c r="ACU32" s="0"/>
      <c r="ACV32" s="0"/>
      <c r="ACW32" s="0"/>
      <c r="ACX32" s="0"/>
      <c r="ACY32" s="0"/>
      <c r="ACZ32" s="0"/>
      <c r="ADA32" s="0"/>
      <c r="ADB32" s="0"/>
      <c r="ADC32" s="0"/>
      <c r="ADD32" s="0"/>
      <c r="ADE32" s="0"/>
      <c r="ADF32" s="0"/>
      <c r="ADG32" s="0"/>
      <c r="ADH32" s="0"/>
      <c r="ADI32" s="0"/>
      <c r="ADJ32" s="0"/>
      <c r="ADK32" s="0"/>
      <c r="ADL32" s="0"/>
      <c r="ADM32" s="0"/>
      <c r="ADN32" s="0"/>
      <c r="ADO32" s="0"/>
      <c r="ADP32" s="0"/>
      <c r="ADQ32" s="0"/>
      <c r="ADR32" s="0"/>
      <c r="ADS32" s="0"/>
      <c r="ADT32" s="0"/>
      <c r="ADU32" s="0"/>
      <c r="ADV32" s="0"/>
      <c r="ADW32" s="0"/>
      <c r="ADX32" s="0"/>
      <c r="ADY32" s="0"/>
      <c r="ADZ32" s="0"/>
      <c r="AEA32" s="0"/>
      <c r="AEB32" s="0"/>
      <c r="AEC32" s="0"/>
      <c r="AED32" s="0"/>
      <c r="AEE32" s="0"/>
      <c r="AEF32" s="0"/>
      <c r="AEG32" s="0"/>
      <c r="AEH32" s="0"/>
      <c r="AEI32" s="0"/>
      <c r="AEJ32" s="0"/>
      <c r="AEK32" s="0"/>
      <c r="AEL32" s="0"/>
      <c r="AEM32" s="0"/>
      <c r="AEN32" s="0"/>
      <c r="AEO32" s="0"/>
      <c r="AEP32" s="0"/>
      <c r="AEQ32" s="0"/>
      <c r="AER32" s="0"/>
      <c r="AES32" s="0"/>
      <c r="AET32" s="0"/>
      <c r="AEU32" s="0"/>
      <c r="AEV32" s="0"/>
      <c r="AEW32" s="0"/>
      <c r="AEX32" s="0"/>
      <c r="AEY32" s="0"/>
      <c r="AEZ32" s="0"/>
      <c r="AFA32" s="0"/>
      <c r="AFB32" s="0"/>
      <c r="AFC32" s="0"/>
      <c r="AFD32" s="0"/>
      <c r="AFE32" s="0"/>
      <c r="AFF32" s="0"/>
      <c r="AFG32" s="0"/>
      <c r="AFH32" s="0"/>
      <c r="AFI32" s="0"/>
      <c r="AFJ32" s="0"/>
      <c r="AFK32" s="0"/>
      <c r="AFL32" s="0"/>
      <c r="AFM32" s="0"/>
      <c r="AFN32" s="0"/>
      <c r="AFO32" s="0"/>
      <c r="AFP32" s="0"/>
      <c r="AFQ32" s="0"/>
      <c r="AFR32" s="0"/>
      <c r="AFS32" s="0"/>
      <c r="AFT32" s="0"/>
      <c r="AFU32" s="0"/>
      <c r="AFV32" s="0"/>
      <c r="AFW32" s="0"/>
      <c r="AFX32" s="0"/>
      <c r="AFY32" s="0"/>
      <c r="AFZ32" s="0"/>
      <c r="AGA32" s="0"/>
      <c r="AGB32" s="0"/>
      <c r="AGC32" s="0"/>
      <c r="AGD32" s="0"/>
      <c r="AGE32" s="0"/>
      <c r="AGF32" s="0"/>
      <c r="AGG32" s="0"/>
      <c r="AGH32" s="0"/>
      <c r="AGI32" s="0"/>
      <c r="AGJ32" s="0"/>
      <c r="AGK32" s="0"/>
      <c r="AGL32" s="0"/>
      <c r="AGM32" s="0"/>
      <c r="AGN32" s="0"/>
      <c r="AGO32" s="0"/>
      <c r="AGP32" s="0"/>
      <c r="AGQ32" s="0"/>
      <c r="AGR32" s="0"/>
      <c r="AGS32" s="0"/>
      <c r="AGT32" s="0"/>
      <c r="AGU32" s="0"/>
      <c r="AGV32" s="0"/>
      <c r="AGW32" s="0"/>
      <c r="AGX32" s="0"/>
      <c r="AGY32" s="0"/>
      <c r="AGZ32" s="0"/>
      <c r="AHA32" s="0"/>
      <c r="AHB32" s="0"/>
      <c r="AHC32" s="0"/>
      <c r="AHD32" s="0"/>
      <c r="AHE32" s="0"/>
      <c r="AHF32" s="0"/>
      <c r="AHG32" s="0"/>
      <c r="AHH32" s="0"/>
      <c r="AHI32" s="0"/>
      <c r="AHJ32" s="0"/>
      <c r="AHK32" s="0"/>
      <c r="AHL32" s="0"/>
      <c r="AHM32" s="0"/>
      <c r="AHN32" s="0"/>
      <c r="AHO32" s="0"/>
      <c r="AHP32" s="0"/>
      <c r="AHQ32" s="0"/>
      <c r="AHR32" s="0"/>
      <c r="AHS32" s="0"/>
      <c r="AHT32" s="0"/>
      <c r="AHU32" s="0"/>
      <c r="AHV32" s="0"/>
      <c r="AHW32" s="0"/>
      <c r="AHX32" s="0"/>
      <c r="AHY32" s="0"/>
      <c r="AHZ32" s="0"/>
      <c r="AIA32" s="0"/>
      <c r="AIB32" s="0"/>
      <c r="AIC32" s="0"/>
      <c r="AID32" s="0"/>
      <c r="AIE32" s="0"/>
      <c r="AIF32" s="0"/>
      <c r="AIG32" s="0"/>
      <c r="AIH32" s="0"/>
      <c r="AII32" s="0"/>
      <c r="AIJ32" s="0"/>
      <c r="AIK32" s="0"/>
      <c r="AIL32" s="0"/>
      <c r="AIM32" s="0"/>
      <c r="AIN32" s="0"/>
      <c r="AIO32" s="0"/>
      <c r="AIP32" s="0"/>
      <c r="AIQ32" s="0"/>
      <c r="AIR32" s="0"/>
      <c r="AIS32" s="0"/>
      <c r="AIT32" s="0"/>
      <c r="AIU32" s="0"/>
      <c r="AIV32" s="0"/>
      <c r="AIW32" s="0"/>
      <c r="AIX32" s="0"/>
      <c r="AIY32" s="0"/>
      <c r="AIZ32" s="0"/>
      <c r="AJA32" s="0"/>
      <c r="AJB32" s="0"/>
      <c r="AJC32" s="0"/>
      <c r="AJD32" s="0"/>
      <c r="AJE32" s="0"/>
      <c r="AJF32" s="0"/>
      <c r="AJG32" s="0"/>
      <c r="AJH32" s="0"/>
      <c r="AJI32" s="0"/>
      <c r="AJJ32" s="0"/>
      <c r="AJK32" s="0"/>
      <c r="AJL32" s="0"/>
      <c r="AJM32" s="0"/>
      <c r="AJN32" s="0"/>
      <c r="AJO32" s="0"/>
      <c r="AJP32" s="0"/>
      <c r="AJQ32" s="0"/>
      <c r="AJR32" s="0"/>
      <c r="AJS32" s="0"/>
      <c r="AJT32" s="0"/>
      <c r="AJU32" s="0"/>
      <c r="AJV32" s="0"/>
      <c r="AJW32" s="0"/>
      <c r="AJX32" s="0"/>
      <c r="AJY32" s="0"/>
      <c r="AJZ32" s="0"/>
      <c r="AKA32" s="0"/>
      <c r="AKB32" s="0"/>
      <c r="AKC32" s="0"/>
      <c r="AKD32" s="0"/>
      <c r="AKE32" s="0"/>
      <c r="AKF32" s="0"/>
      <c r="AKG32" s="0"/>
      <c r="AKH32" s="0"/>
      <c r="AKI32" s="0"/>
      <c r="AKJ32" s="0"/>
      <c r="AKK32" s="0"/>
      <c r="AKL32" s="0"/>
      <c r="AKM32" s="0"/>
      <c r="AKN32" s="0"/>
      <c r="AKO32" s="0"/>
      <c r="AKP32" s="0"/>
      <c r="AKQ32" s="0"/>
      <c r="AKR32" s="0"/>
      <c r="AKS32" s="0"/>
      <c r="AKT32" s="0"/>
      <c r="AKU32" s="0"/>
      <c r="AKV32" s="0"/>
      <c r="AKW32" s="0"/>
      <c r="AKX32" s="0"/>
      <c r="AKY32" s="0"/>
      <c r="AKZ32" s="0"/>
      <c r="ALA32" s="0"/>
      <c r="ALB32" s="0"/>
      <c r="ALC32" s="0"/>
      <c r="ALD32" s="0"/>
      <c r="ALE32" s="0"/>
      <c r="ALF32" s="0"/>
      <c r="ALG32" s="0"/>
      <c r="ALH32" s="0"/>
      <c r="ALI32" s="0"/>
      <c r="ALJ32" s="0"/>
      <c r="ALK32" s="0"/>
      <c r="ALL32" s="0"/>
      <c r="ALM32" s="0"/>
      <c r="ALN32" s="0"/>
      <c r="ALO32" s="0"/>
      <c r="ALP32" s="0"/>
      <c r="ALQ32" s="0"/>
      <c r="ALR32" s="0"/>
      <c r="ALS32" s="0"/>
      <c r="ALT32" s="0"/>
      <c r="ALU32" s="0"/>
      <c r="ALV32" s="0"/>
      <c r="ALW32" s="0"/>
      <c r="ALX32" s="0"/>
      <c r="ALY32" s="0"/>
      <c r="ALZ32" s="0"/>
      <c r="AMA32" s="0"/>
      <c r="AMB32" s="0"/>
      <c r="AMC32" s="0"/>
      <c r="AMD32" s="0"/>
      <c r="AME32" s="0"/>
      <c r="AMF32" s="0"/>
      <c r="AMG32" s="0"/>
      <c r="AMH32" s="0"/>
      <c r="AMI32" s="0"/>
      <c r="AMJ32" s="0"/>
    </row>
    <row r="33" customFormat="false" ht="17" hidden="false" customHeight="true" outlineLevel="0" collapsed="false">
      <c r="A33" s="0"/>
      <c r="B33" s="0"/>
      <c r="C33" s="0"/>
      <c r="D33" s="0"/>
      <c r="E33" s="0"/>
      <c r="F33" s="0"/>
      <c r="G33" s="0"/>
      <c r="H33" s="0"/>
      <c r="I33" s="0"/>
      <c r="J33" s="0"/>
      <c r="K33" s="0"/>
      <c r="L33" s="0"/>
      <c r="M33" s="0"/>
      <c r="N33" s="0"/>
      <c r="O33" s="0"/>
      <c r="P33" s="0"/>
      <c r="Q33" s="0"/>
      <c r="R33" s="0"/>
      <c r="S33" s="0"/>
      <c r="T33" s="0"/>
      <c r="U33" s="0"/>
      <c r="V33" s="0"/>
      <c r="W33" s="0"/>
      <c r="X33" s="0"/>
      <c r="Y33" s="0"/>
      <c r="Z33" s="0"/>
      <c r="AA33" s="0"/>
      <c r="AB33" s="0"/>
      <c r="AC33" s="0"/>
      <c r="AD33" s="0"/>
      <c r="AE33" s="0"/>
      <c r="AF33" s="0"/>
      <c r="AG33" s="0"/>
      <c r="AH33" s="0"/>
      <c r="AI33" s="0"/>
      <c r="AJ33" s="0"/>
      <c r="AK33" s="0"/>
      <c r="AL33" s="0"/>
      <c r="AM33" s="0"/>
      <c r="AN33" s="0"/>
      <c r="AO33" s="0"/>
      <c r="AP33" s="0"/>
      <c r="AQ33" s="0"/>
      <c r="AR33" s="0"/>
      <c r="AS33" s="0"/>
      <c r="AT33" s="0"/>
      <c r="AU33" s="0"/>
      <c r="AV33" s="0"/>
      <c r="AW33" s="0"/>
      <c r="AX33" s="0"/>
      <c r="AY33" s="0"/>
      <c r="AZ33" s="0"/>
      <c r="BA33" s="0"/>
      <c r="BB33" s="0"/>
      <c r="BC33" s="0"/>
      <c r="BD33" s="0"/>
      <c r="BE33" s="0"/>
      <c r="BF33" s="0"/>
      <c r="BG33" s="0"/>
      <c r="BH33" s="0"/>
      <c r="BI33" s="0"/>
      <c r="BJ33" s="0"/>
      <c r="BK33" s="0"/>
      <c r="BL33" s="0"/>
      <c r="BM33" s="0"/>
      <c r="BN33" s="0"/>
      <c r="BO33" s="0"/>
      <c r="BP33" s="0"/>
      <c r="BQ33" s="0"/>
      <c r="BR33" s="0"/>
      <c r="BS33" s="0"/>
      <c r="BT33" s="0"/>
      <c r="BU33" s="0"/>
      <c r="BV33" s="0"/>
      <c r="BW33" s="0"/>
      <c r="BX33" s="0"/>
      <c r="BY33" s="0"/>
      <c r="BZ33" s="0"/>
      <c r="CA33" s="0"/>
      <c r="CB33" s="0"/>
      <c r="CC33" s="0"/>
      <c r="CD33" s="0"/>
      <c r="CE33" s="0"/>
      <c r="CF33" s="0"/>
      <c r="CG33" s="0"/>
      <c r="CH33" s="0"/>
      <c r="CI33" s="0"/>
      <c r="CJ33" s="0"/>
      <c r="CK33" s="0"/>
      <c r="CL33" s="0"/>
      <c r="CM33" s="0"/>
      <c r="CN33" s="0"/>
      <c r="CO33" s="0"/>
      <c r="CP33" s="0"/>
      <c r="CQ33" s="0"/>
      <c r="CR33" s="0"/>
      <c r="CS33" s="0"/>
      <c r="CT33" s="0"/>
      <c r="CU33" s="0"/>
      <c r="CV33" s="0"/>
      <c r="CW33" s="0"/>
      <c r="CX33" s="0"/>
      <c r="CY33" s="0"/>
      <c r="CZ33" s="0"/>
      <c r="DA33" s="0"/>
      <c r="DB33" s="0"/>
      <c r="DC33" s="0"/>
      <c r="DD33" s="0"/>
      <c r="DE33" s="0"/>
      <c r="DF33" s="0"/>
      <c r="DG33" s="0"/>
      <c r="DH33" s="0"/>
      <c r="DI33" s="0"/>
      <c r="DJ33" s="0"/>
      <c r="DK33" s="0"/>
      <c r="DL33" s="0"/>
      <c r="DM33" s="0"/>
      <c r="DN33" s="0"/>
      <c r="DO33" s="0"/>
      <c r="DP33" s="0"/>
      <c r="DQ33" s="0"/>
      <c r="DR33" s="0"/>
      <c r="DS33" s="0"/>
      <c r="DT33" s="0"/>
      <c r="DU33" s="0"/>
      <c r="DV33" s="0"/>
      <c r="DW33" s="0"/>
      <c r="DX33" s="0"/>
      <c r="DY33" s="0"/>
      <c r="DZ33" s="0"/>
      <c r="EA33" s="0"/>
      <c r="EB33" s="0"/>
      <c r="EC33" s="0"/>
      <c r="ED33" s="0"/>
      <c r="EE33" s="0"/>
      <c r="EF33" s="0"/>
      <c r="EG33" s="0"/>
      <c r="EH33" s="0"/>
      <c r="EI33" s="0"/>
      <c r="EJ33" s="0"/>
      <c r="EK33" s="0"/>
      <c r="EL33" s="0"/>
      <c r="EM33" s="0"/>
      <c r="EN33" s="0"/>
      <c r="EO33" s="0"/>
      <c r="EP33" s="0"/>
      <c r="EQ33" s="0"/>
      <c r="ER33" s="0"/>
      <c r="ES33" s="0"/>
      <c r="ET33" s="0"/>
      <c r="EU33" s="0"/>
      <c r="EV33" s="0"/>
      <c r="EW33" s="0"/>
      <c r="EX33" s="0"/>
      <c r="EY33" s="0"/>
      <c r="EZ33" s="0"/>
      <c r="FA33" s="0"/>
      <c r="FB33" s="0"/>
      <c r="FC33" s="0"/>
      <c r="FD33" s="0"/>
      <c r="FE33" s="0"/>
      <c r="FF33" s="0"/>
      <c r="FG33" s="0"/>
      <c r="FH33" s="0"/>
      <c r="FI33" s="0"/>
      <c r="FJ33" s="0"/>
      <c r="FK33" s="0"/>
      <c r="FL33" s="0"/>
      <c r="FM33" s="0"/>
      <c r="FN33" s="0"/>
      <c r="FO33" s="0"/>
      <c r="FP33" s="0"/>
      <c r="FQ33" s="0"/>
      <c r="FR33" s="0"/>
      <c r="FS33" s="0"/>
      <c r="FT33" s="0"/>
      <c r="FU33" s="0"/>
      <c r="FV33" s="0"/>
      <c r="FW33" s="0"/>
      <c r="FX33" s="0"/>
      <c r="FY33" s="0"/>
      <c r="FZ33" s="0"/>
      <c r="GA33" s="0"/>
      <c r="GB33" s="0"/>
      <c r="GC33" s="0"/>
      <c r="GD33" s="0"/>
      <c r="GE33" s="0"/>
      <c r="GF33" s="0"/>
      <c r="GG33" s="0"/>
      <c r="GH33" s="0"/>
      <c r="GI33" s="0"/>
      <c r="GJ33" s="0"/>
      <c r="GK33" s="0"/>
      <c r="GL33" s="0"/>
      <c r="GM33" s="0"/>
      <c r="GN33" s="0"/>
      <c r="GO33" s="0"/>
      <c r="GP33" s="0"/>
      <c r="GQ33" s="0"/>
      <c r="GR33" s="0"/>
      <c r="GS33" s="0"/>
      <c r="GT33" s="0"/>
      <c r="GU33" s="0"/>
      <c r="GV33" s="0"/>
      <c r="GW33" s="0"/>
      <c r="GX33" s="0"/>
      <c r="GY33" s="0"/>
      <c r="GZ33" s="0"/>
      <c r="HA33" s="0"/>
      <c r="HB33" s="0"/>
      <c r="HC33" s="0"/>
      <c r="HD33" s="0"/>
      <c r="HE33" s="0"/>
      <c r="HF33" s="0"/>
      <c r="HG33" s="0"/>
      <c r="HH33" s="0"/>
      <c r="HI33" s="0"/>
      <c r="HJ33" s="0"/>
      <c r="HK33" s="0"/>
      <c r="HL33" s="0"/>
      <c r="HM33" s="0"/>
      <c r="HN33" s="0"/>
      <c r="HO33" s="0"/>
      <c r="HP33" s="0"/>
      <c r="HQ33" s="0"/>
      <c r="HR33" s="0"/>
      <c r="HS33" s="0"/>
      <c r="HT33" s="0"/>
      <c r="HU33" s="0"/>
      <c r="HV33" s="0"/>
      <c r="HW33" s="0"/>
      <c r="HX33" s="0"/>
      <c r="HY33" s="0"/>
      <c r="HZ33" s="0"/>
      <c r="IA33" s="0"/>
      <c r="IB33" s="0"/>
      <c r="IC33" s="0"/>
      <c r="ID33" s="0"/>
      <c r="IE33" s="0"/>
      <c r="IF33" s="0"/>
      <c r="IG33" s="0"/>
      <c r="IH33" s="0"/>
      <c r="II33" s="0"/>
      <c r="IJ33" s="0"/>
      <c r="IK33" s="0"/>
      <c r="IL33" s="0"/>
      <c r="IM33" s="0"/>
      <c r="IN33" s="0"/>
      <c r="IO33" s="0"/>
      <c r="IP33" s="0"/>
      <c r="IQ33" s="0"/>
      <c r="IR33" s="0"/>
      <c r="IS33" s="0"/>
      <c r="IT33" s="0"/>
      <c r="IU33" s="0"/>
      <c r="IV33" s="0"/>
      <c r="IW33" s="0"/>
      <c r="IX33" s="0"/>
      <c r="IY33" s="0"/>
      <c r="IZ33" s="0"/>
      <c r="JA33" s="0"/>
      <c r="JB33" s="0"/>
      <c r="JC33" s="0"/>
      <c r="JD33" s="0"/>
      <c r="JE33" s="0"/>
      <c r="JF33" s="0"/>
      <c r="JG33" s="0"/>
      <c r="JH33" s="0"/>
      <c r="JI33" s="0"/>
      <c r="JJ33" s="0"/>
      <c r="JK33" s="0"/>
      <c r="JL33" s="0"/>
      <c r="JM33" s="0"/>
      <c r="JN33" s="0"/>
      <c r="JO33" s="0"/>
      <c r="JP33" s="0"/>
      <c r="JQ33" s="0"/>
      <c r="JR33" s="0"/>
      <c r="JS33" s="0"/>
      <c r="JT33" s="0"/>
      <c r="JU33" s="0"/>
      <c r="JV33" s="0"/>
      <c r="JW33" s="0"/>
      <c r="JX33" s="0"/>
      <c r="JY33" s="0"/>
      <c r="JZ33" s="0"/>
      <c r="KA33" s="0"/>
      <c r="KB33" s="0"/>
      <c r="KC33" s="0"/>
      <c r="KD33" s="0"/>
      <c r="KE33" s="0"/>
      <c r="KF33" s="0"/>
      <c r="KG33" s="0"/>
      <c r="KH33" s="0"/>
      <c r="KI33" s="0"/>
      <c r="KJ33" s="0"/>
      <c r="KK33" s="0"/>
      <c r="KL33" s="0"/>
      <c r="KM33" s="0"/>
      <c r="KN33" s="0"/>
      <c r="KO33" s="0"/>
      <c r="KP33" s="0"/>
      <c r="KQ33" s="0"/>
      <c r="KR33" s="0"/>
      <c r="KS33" s="0"/>
      <c r="KT33" s="0"/>
      <c r="KU33" s="0"/>
      <c r="KV33" s="0"/>
      <c r="KW33" s="0"/>
      <c r="KX33" s="0"/>
      <c r="KY33" s="0"/>
      <c r="KZ33" s="0"/>
      <c r="LA33" s="0"/>
      <c r="LB33" s="0"/>
      <c r="LC33" s="0"/>
      <c r="LD33" s="0"/>
      <c r="LE33" s="0"/>
      <c r="LF33" s="0"/>
      <c r="LG33" s="0"/>
      <c r="LH33" s="0"/>
      <c r="LI33" s="0"/>
      <c r="LJ33" s="0"/>
      <c r="LK33" s="0"/>
      <c r="LL33" s="0"/>
      <c r="LM33" s="0"/>
      <c r="LN33" s="0"/>
      <c r="LO33" s="0"/>
      <c r="LP33" s="0"/>
      <c r="LQ33" s="0"/>
      <c r="LR33" s="0"/>
      <c r="LS33" s="0"/>
      <c r="LT33" s="0"/>
      <c r="LU33" s="0"/>
      <c r="LV33" s="0"/>
      <c r="LW33" s="0"/>
      <c r="LX33" s="0"/>
      <c r="LY33" s="0"/>
      <c r="LZ33" s="0"/>
      <c r="MA33" s="0"/>
      <c r="MB33" s="0"/>
      <c r="MC33" s="0"/>
      <c r="MD33" s="0"/>
      <c r="ME33" s="0"/>
      <c r="MF33" s="0"/>
      <c r="MG33" s="0"/>
      <c r="MH33" s="0"/>
      <c r="MI33" s="0"/>
      <c r="MJ33" s="0"/>
      <c r="MK33" s="0"/>
      <c r="ML33" s="0"/>
      <c r="MM33" s="0"/>
      <c r="MN33" s="0"/>
      <c r="MO33" s="0"/>
      <c r="MP33" s="0"/>
      <c r="MQ33" s="0"/>
      <c r="MR33" s="0"/>
      <c r="MS33" s="0"/>
      <c r="MT33" s="0"/>
      <c r="MU33" s="0"/>
      <c r="MV33" s="0"/>
      <c r="MW33" s="0"/>
      <c r="MX33" s="0"/>
      <c r="MY33" s="0"/>
      <c r="MZ33" s="0"/>
      <c r="NA33" s="0"/>
      <c r="NB33" s="0"/>
      <c r="NC33" s="0"/>
      <c r="ND33" s="0"/>
      <c r="NE33" s="0"/>
      <c r="NF33" s="0"/>
      <c r="NG33" s="0"/>
      <c r="NH33" s="0"/>
      <c r="NI33" s="0"/>
      <c r="NJ33" s="0"/>
      <c r="NK33" s="0"/>
      <c r="NL33" s="0"/>
      <c r="NM33" s="0"/>
      <c r="NN33" s="0"/>
      <c r="NO33" s="0"/>
      <c r="NP33" s="0"/>
      <c r="NQ33" s="0"/>
      <c r="NR33" s="0"/>
      <c r="NS33" s="0"/>
      <c r="NT33" s="0"/>
      <c r="NU33" s="0"/>
      <c r="NV33" s="0"/>
      <c r="NW33" s="0"/>
      <c r="NX33" s="0"/>
      <c r="NY33" s="0"/>
      <c r="NZ33" s="0"/>
      <c r="OA33" s="0"/>
      <c r="OB33" s="0"/>
      <c r="OC33" s="0"/>
      <c r="OD33" s="0"/>
      <c r="OE33" s="0"/>
      <c r="OF33" s="0"/>
      <c r="OG33" s="0"/>
      <c r="OH33" s="0"/>
      <c r="OI33" s="0"/>
      <c r="OJ33" s="0"/>
      <c r="OK33" s="0"/>
      <c r="OL33" s="0"/>
      <c r="OM33" s="0"/>
      <c r="ON33" s="0"/>
      <c r="OO33" s="0"/>
      <c r="OP33" s="0"/>
      <c r="OQ33" s="0"/>
      <c r="OR33" s="0"/>
      <c r="OS33" s="0"/>
      <c r="OT33" s="0"/>
      <c r="OU33" s="0"/>
      <c r="OV33" s="0"/>
      <c r="OW33" s="0"/>
      <c r="OX33" s="0"/>
      <c r="OY33" s="0"/>
      <c r="OZ33" s="0"/>
      <c r="PA33" s="0"/>
      <c r="PB33" s="0"/>
      <c r="PC33" s="0"/>
      <c r="PD33" s="0"/>
      <c r="PE33" s="0"/>
      <c r="PF33" s="0"/>
      <c r="PG33" s="0"/>
      <c r="PH33" s="0"/>
      <c r="PI33" s="0"/>
      <c r="PJ33" s="0"/>
      <c r="PK33" s="0"/>
      <c r="PL33" s="0"/>
      <c r="PM33" s="0"/>
      <c r="PN33" s="0"/>
      <c r="PO33" s="0"/>
      <c r="PP33" s="0"/>
      <c r="PQ33" s="0"/>
      <c r="PR33" s="0"/>
      <c r="PS33" s="0"/>
      <c r="PT33" s="0"/>
      <c r="PU33" s="0"/>
      <c r="PV33" s="0"/>
      <c r="PW33" s="0"/>
      <c r="PX33" s="0"/>
      <c r="PY33" s="0"/>
      <c r="PZ33" s="0"/>
      <c r="QA33" s="0"/>
      <c r="QB33" s="0"/>
      <c r="QC33" s="0"/>
      <c r="QD33" s="0"/>
      <c r="QE33" s="0"/>
      <c r="QF33" s="0"/>
      <c r="QG33" s="0"/>
      <c r="QH33" s="0"/>
      <c r="QI33" s="0"/>
      <c r="QJ33" s="0"/>
      <c r="QK33" s="0"/>
      <c r="QL33" s="0"/>
      <c r="QM33" s="0"/>
      <c r="QN33" s="0"/>
      <c r="QO33" s="0"/>
      <c r="QP33" s="0"/>
      <c r="QQ33" s="0"/>
      <c r="QR33" s="0"/>
      <c r="QS33" s="0"/>
      <c r="QT33" s="0"/>
      <c r="QU33" s="0"/>
      <c r="QV33" s="0"/>
      <c r="QW33" s="0"/>
      <c r="QX33" s="0"/>
      <c r="QY33" s="0"/>
      <c r="QZ33" s="0"/>
      <c r="RA33" s="0"/>
      <c r="RB33" s="0"/>
      <c r="RC33" s="0"/>
      <c r="RD33" s="0"/>
      <c r="RE33" s="0"/>
      <c r="RF33" s="0"/>
      <c r="RG33" s="0"/>
      <c r="RH33" s="0"/>
      <c r="RI33" s="0"/>
      <c r="RJ33" s="0"/>
      <c r="RK33" s="0"/>
      <c r="RL33" s="0"/>
      <c r="RM33" s="0"/>
      <c r="RN33" s="0"/>
      <c r="RO33" s="0"/>
      <c r="RP33" s="0"/>
      <c r="RQ33" s="0"/>
      <c r="RR33" s="0"/>
      <c r="RS33" s="0"/>
      <c r="RT33" s="0"/>
      <c r="RU33" s="0"/>
      <c r="RV33" s="0"/>
      <c r="RW33" s="0"/>
      <c r="RX33" s="0"/>
      <c r="RY33" s="0"/>
      <c r="RZ33" s="0"/>
      <c r="SA33" s="0"/>
      <c r="SB33" s="0"/>
      <c r="SC33" s="0"/>
      <c r="SD33" s="0"/>
      <c r="SE33" s="0"/>
      <c r="SF33" s="0"/>
      <c r="SG33" s="0"/>
      <c r="SH33" s="0"/>
      <c r="SI33" s="0"/>
      <c r="SJ33" s="0"/>
      <c r="SK33" s="0"/>
      <c r="SL33" s="0"/>
      <c r="SM33" s="0"/>
      <c r="SN33" s="0"/>
      <c r="SO33" s="0"/>
      <c r="SP33" s="0"/>
      <c r="SQ33" s="0"/>
      <c r="SR33" s="0"/>
      <c r="SS33" s="0"/>
      <c r="ST33" s="0"/>
      <c r="SU33" s="0"/>
      <c r="SV33" s="0"/>
      <c r="SW33" s="0"/>
      <c r="SX33" s="0"/>
      <c r="SY33" s="0"/>
      <c r="SZ33" s="0"/>
      <c r="TA33" s="0"/>
      <c r="TB33" s="0"/>
      <c r="TC33" s="0"/>
      <c r="TD33" s="0"/>
      <c r="TE33" s="0"/>
      <c r="TF33" s="0"/>
      <c r="TG33" s="0"/>
      <c r="TH33" s="0"/>
      <c r="TI33" s="0"/>
      <c r="TJ33" s="0"/>
      <c r="TK33" s="0"/>
      <c r="TL33" s="0"/>
      <c r="TM33" s="0"/>
      <c r="TN33" s="0"/>
      <c r="TO33" s="0"/>
      <c r="TP33" s="0"/>
      <c r="TQ33" s="0"/>
      <c r="TR33" s="0"/>
      <c r="TS33" s="0"/>
      <c r="TT33" s="0"/>
      <c r="TU33" s="0"/>
      <c r="TV33" s="0"/>
      <c r="TW33" s="0"/>
      <c r="TX33" s="0"/>
      <c r="TY33" s="0"/>
      <c r="TZ33" s="0"/>
      <c r="UA33" s="0"/>
      <c r="UB33" s="0"/>
      <c r="UC33" s="0"/>
      <c r="UD33" s="0"/>
      <c r="UE33" s="0"/>
      <c r="UF33" s="0"/>
      <c r="UG33" s="0"/>
      <c r="UH33" s="0"/>
      <c r="UI33" s="0"/>
      <c r="UJ33" s="0"/>
      <c r="UK33" s="0"/>
      <c r="UL33" s="0"/>
      <c r="UM33" s="0"/>
      <c r="UN33" s="0"/>
      <c r="UO33" s="0"/>
      <c r="UP33" s="0"/>
      <c r="UQ33" s="0"/>
      <c r="UR33" s="0"/>
      <c r="US33" s="0"/>
      <c r="UT33" s="0"/>
      <c r="UU33" s="0"/>
      <c r="UV33" s="0"/>
      <c r="UW33" s="0"/>
      <c r="UX33" s="0"/>
      <c r="UY33" s="0"/>
      <c r="UZ33" s="0"/>
      <c r="VA33" s="0"/>
      <c r="VB33" s="0"/>
      <c r="VC33" s="0"/>
      <c r="VD33" s="0"/>
      <c r="VE33" s="0"/>
      <c r="VF33" s="0"/>
      <c r="VG33" s="0"/>
      <c r="VH33" s="0"/>
      <c r="VI33" s="0"/>
      <c r="VJ33" s="0"/>
      <c r="VK33" s="0"/>
      <c r="VL33" s="0"/>
      <c r="VM33" s="0"/>
      <c r="VN33" s="0"/>
      <c r="VO33" s="0"/>
      <c r="VP33" s="0"/>
      <c r="VQ33" s="0"/>
      <c r="VR33" s="0"/>
      <c r="VS33" s="0"/>
      <c r="VT33" s="0"/>
      <c r="VU33" s="0"/>
      <c r="VV33" s="0"/>
      <c r="VW33" s="0"/>
      <c r="VX33" s="0"/>
      <c r="VY33" s="0"/>
      <c r="VZ33" s="0"/>
      <c r="WA33" s="0"/>
      <c r="WB33" s="0"/>
      <c r="WC33" s="0"/>
      <c r="WD33" s="0"/>
      <c r="WE33" s="0"/>
      <c r="WF33" s="0"/>
      <c r="WG33" s="0"/>
      <c r="WH33" s="0"/>
      <c r="WI33" s="0"/>
      <c r="WJ33" s="0"/>
      <c r="WK33" s="0"/>
      <c r="WL33" s="0"/>
      <c r="WM33" s="0"/>
      <c r="WN33" s="0"/>
      <c r="WO33" s="0"/>
      <c r="WP33" s="0"/>
      <c r="WQ33" s="0"/>
      <c r="WR33" s="0"/>
      <c r="WS33" s="0"/>
      <c r="WT33" s="0"/>
      <c r="WU33" s="0"/>
      <c r="WV33" s="0"/>
      <c r="WW33" s="0"/>
      <c r="WX33" s="0"/>
      <c r="WY33" s="0"/>
      <c r="WZ33" s="0"/>
      <c r="XA33" s="0"/>
      <c r="XB33" s="0"/>
      <c r="XC33" s="0"/>
      <c r="XD33" s="0"/>
      <c r="XE33" s="0"/>
      <c r="XF33" s="0"/>
      <c r="XG33" s="0"/>
      <c r="XH33" s="0"/>
      <c r="XI33" s="0"/>
      <c r="XJ33" s="0"/>
      <c r="XK33" s="0"/>
      <c r="XL33" s="0"/>
      <c r="XM33" s="0"/>
      <c r="XN33" s="0"/>
      <c r="XO33" s="0"/>
      <c r="XP33" s="0"/>
      <c r="XQ33" s="0"/>
      <c r="XR33" s="0"/>
      <c r="XS33" s="0"/>
      <c r="XT33" s="0"/>
      <c r="XU33" s="0"/>
      <c r="XV33" s="0"/>
      <c r="XW33" s="0"/>
      <c r="XX33" s="0"/>
      <c r="XY33" s="0"/>
      <c r="XZ33" s="0"/>
      <c r="YA33" s="0"/>
      <c r="YB33" s="0"/>
      <c r="YC33" s="0"/>
      <c r="YD33" s="0"/>
      <c r="YE33" s="0"/>
      <c r="YF33" s="0"/>
      <c r="YG33" s="0"/>
      <c r="YH33" s="0"/>
      <c r="YI33" s="0"/>
      <c r="YJ33" s="0"/>
      <c r="YK33" s="0"/>
      <c r="YL33" s="0"/>
      <c r="YM33" s="0"/>
      <c r="YN33" s="0"/>
      <c r="YO33" s="0"/>
      <c r="YP33" s="0"/>
      <c r="YQ33" s="0"/>
      <c r="YR33" s="0"/>
      <c r="YS33" s="0"/>
      <c r="YT33" s="0"/>
      <c r="YU33" s="0"/>
      <c r="YV33" s="0"/>
      <c r="YW33" s="0"/>
      <c r="YX33" s="0"/>
      <c r="YY33" s="0"/>
      <c r="YZ33" s="0"/>
      <c r="ZA33" s="0"/>
      <c r="ZB33" s="0"/>
      <c r="ZC33" s="0"/>
      <c r="ZD33" s="0"/>
      <c r="ZE33" s="0"/>
      <c r="ZF33" s="0"/>
      <c r="ZG33" s="0"/>
      <c r="ZH33" s="0"/>
      <c r="ZI33" s="0"/>
      <c r="ZJ33" s="0"/>
      <c r="ZK33" s="0"/>
      <c r="ZL33" s="0"/>
      <c r="ZM33" s="0"/>
      <c r="ZN33" s="0"/>
      <c r="ZO33" s="0"/>
      <c r="ZP33" s="0"/>
      <c r="ZQ33" s="0"/>
      <c r="ZR33" s="0"/>
      <c r="ZS33" s="0"/>
      <c r="ZT33" s="0"/>
      <c r="ZU33" s="0"/>
      <c r="ZV33" s="0"/>
      <c r="ZW33" s="0"/>
      <c r="ZX33" s="0"/>
      <c r="ZY33" s="0"/>
      <c r="ZZ33" s="0"/>
      <c r="AAA33" s="0"/>
      <c r="AAB33" s="0"/>
      <c r="AAC33" s="0"/>
      <c r="AAD33" s="0"/>
      <c r="AAE33" s="0"/>
      <c r="AAF33" s="0"/>
      <c r="AAG33" s="0"/>
      <c r="AAH33" s="0"/>
      <c r="AAI33" s="0"/>
      <c r="AAJ33" s="0"/>
      <c r="AAK33" s="0"/>
      <c r="AAL33" s="0"/>
      <c r="AAM33" s="0"/>
      <c r="AAN33" s="0"/>
      <c r="AAO33" s="0"/>
      <c r="AAP33" s="0"/>
      <c r="AAQ33" s="0"/>
      <c r="AAR33" s="0"/>
      <c r="AAS33" s="0"/>
      <c r="AAT33" s="0"/>
      <c r="AAU33" s="0"/>
      <c r="AAV33" s="0"/>
      <c r="AAW33" s="0"/>
      <c r="AAX33" s="0"/>
      <c r="AAY33" s="0"/>
      <c r="AAZ33" s="0"/>
      <c r="ABA33" s="0"/>
      <c r="ABB33" s="0"/>
      <c r="ABC33" s="0"/>
      <c r="ABD33" s="0"/>
      <c r="ABE33" s="0"/>
      <c r="ABF33" s="0"/>
      <c r="ABG33" s="0"/>
      <c r="ABH33" s="0"/>
      <c r="ABI33" s="0"/>
      <c r="ABJ33" s="0"/>
      <c r="ABK33" s="0"/>
      <c r="ABL33" s="0"/>
      <c r="ABM33" s="0"/>
      <c r="ABN33" s="0"/>
      <c r="ABO33" s="0"/>
      <c r="ABP33" s="0"/>
      <c r="ABQ33" s="0"/>
      <c r="ABR33" s="0"/>
      <c r="ABS33" s="0"/>
      <c r="ABT33" s="0"/>
      <c r="ABU33" s="0"/>
      <c r="ABV33" s="0"/>
      <c r="ABW33" s="0"/>
      <c r="ABX33" s="0"/>
      <c r="ABY33" s="0"/>
      <c r="ABZ33" s="0"/>
      <c r="ACA33" s="0"/>
      <c r="ACB33" s="0"/>
      <c r="ACC33" s="0"/>
      <c r="ACD33" s="0"/>
      <c r="ACE33" s="0"/>
      <c r="ACF33" s="0"/>
      <c r="ACG33" s="0"/>
      <c r="ACH33" s="0"/>
      <c r="ACI33" s="0"/>
      <c r="ACJ33" s="0"/>
      <c r="ACK33" s="0"/>
      <c r="ACL33" s="0"/>
      <c r="ACM33" s="0"/>
      <c r="ACN33" s="0"/>
      <c r="ACO33" s="0"/>
      <c r="ACP33" s="0"/>
      <c r="ACQ33" s="0"/>
      <c r="ACR33" s="0"/>
      <c r="ACS33" s="0"/>
      <c r="ACT33" s="0"/>
      <c r="ACU33" s="0"/>
      <c r="ACV33" s="0"/>
      <c r="ACW33" s="0"/>
      <c r="ACX33" s="0"/>
      <c r="ACY33" s="0"/>
      <c r="ACZ33" s="0"/>
      <c r="ADA33" s="0"/>
      <c r="ADB33" s="0"/>
      <c r="ADC33" s="0"/>
      <c r="ADD33" s="0"/>
      <c r="ADE33" s="0"/>
      <c r="ADF33" s="0"/>
      <c r="ADG33" s="0"/>
      <c r="ADH33" s="0"/>
      <c r="ADI33" s="0"/>
      <c r="ADJ33" s="0"/>
      <c r="ADK33" s="0"/>
      <c r="ADL33" s="0"/>
      <c r="ADM33" s="0"/>
      <c r="ADN33" s="0"/>
      <c r="ADO33" s="0"/>
      <c r="ADP33" s="0"/>
      <c r="ADQ33" s="0"/>
      <c r="ADR33" s="0"/>
      <c r="ADS33" s="0"/>
      <c r="ADT33" s="0"/>
      <c r="ADU33" s="0"/>
      <c r="ADV33" s="0"/>
      <c r="ADW33" s="0"/>
      <c r="ADX33" s="0"/>
      <c r="ADY33" s="0"/>
      <c r="ADZ33" s="0"/>
      <c r="AEA33" s="0"/>
      <c r="AEB33" s="0"/>
      <c r="AEC33" s="0"/>
      <c r="AED33" s="0"/>
      <c r="AEE33" s="0"/>
      <c r="AEF33" s="0"/>
      <c r="AEG33" s="0"/>
      <c r="AEH33" s="0"/>
      <c r="AEI33" s="0"/>
      <c r="AEJ33" s="0"/>
      <c r="AEK33" s="0"/>
      <c r="AEL33" s="0"/>
      <c r="AEM33" s="0"/>
      <c r="AEN33" s="0"/>
      <c r="AEO33" s="0"/>
      <c r="AEP33" s="0"/>
      <c r="AEQ33" s="0"/>
      <c r="AER33" s="0"/>
      <c r="AES33" s="0"/>
      <c r="AET33" s="0"/>
      <c r="AEU33" s="0"/>
      <c r="AEV33" s="0"/>
      <c r="AEW33" s="0"/>
      <c r="AEX33" s="0"/>
      <c r="AEY33" s="0"/>
      <c r="AEZ33" s="0"/>
      <c r="AFA33" s="0"/>
      <c r="AFB33" s="0"/>
      <c r="AFC33" s="0"/>
      <c r="AFD33" s="0"/>
      <c r="AFE33" s="0"/>
      <c r="AFF33" s="0"/>
      <c r="AFG33" s="0"/>
      <c r="AFH33" s="0"/>
      <c r="AFI33" s="0"/>
      <c r="AFJ33" s="0"/>
      <c r="AFK33" s="0"/>
      <c r="AFL33" s="0"/>
      <c r="AFM33" s="0"/>
      <c r="AFN33" s="0"/>
      <c r="AFO33" s="0"/>
      <c r="AFP33" s="0"/>
      <c r="AFQ33" s="0"/>
      <c r="AFR33" s="0"/>
      <c r="AFS33" s="0"/>
      <c r="AFT33" s="0"/>
      <c r="AFU33" s="0"/>
      <c r="AFV33" s="0"/>
      <c r="AFW33" s="0"/>
      <c r="AFX33" s="0"/>
      <c r="AFY33" s="0"/>
      <c r="AFZ33" s="0"/>
      <c r="AGA33" s="0"/>
      <c r="AGB33" s="0"/>
      <c r="AGC33" s="0"/>
      <c r="AGD33" s="0"/>
      <c r="AGE33" s="0"/>
      <c r="AGF33" s="0"/>
      <c r="AGG33" s="0"/>
      <c r="AGH33" s="0"/>
      <c r="AGI33" s="0"/>
      <c r="AGJ33" s="0"/>
      <c r="AGK33" s="0"/>
      <c r="AGL33" s="0"/>
      <c r="AGM33" s="0"/>
      <c r="AGN33" s="0"/>
      <c r="AGO33" s="0"/>
      <c r="AGP33" s="0"/>
      <c r="AGQ33" s="0"/>
      <c r="AGR33" s="0"/>
      <c r="AGS33" s="0"/>
      <c r="AGT33" s="0"/>
      <c r="AGU33" s="0"/>
      <c r="AGV33" s="0"/>
      <c r="AGW33" s="0"/>
      <c r="AGX33" s="0"/>
      <c r="AGY33" s="0"/>
      <c r="AGZ33" s="0"/>
      <c r="AHA33" s="0"/>
      <c r="AHB33" s="0"/>
      <c r="AHC33" s="0"/>
      <c r="AHD33" s="0"/>
      <c r="AHE33" s="0"/>
      <c r="AHF33" s="0"/>
      <c r="AHG33" s="0"/>
      <c r="AHH33" s="0"/>
      <c r="AHI33" s="0"/>
      <c r="AHJ33" s="0"/>
      <c r="AHK33" s="0"/>
      <c r="AHL33" s="0"/>
      <c r="AHM33" s="0"/>
      <c r="AHN33" s="0"/>
      <c r="AHO33" s="0"/>
      <c r="AHP33" s="0"/>
      <c r="AHQ33" s="0"/>
      <c r="AHR33" s="0"/>
      <c r="AHS33" s="0"/>
      <c r="AHT33" s="0"/>
      <c r="AHU33" s="0"/>
      <c r="AHV33" s="0"/>
      <c r="AHW33" s="0"/>
      <c r="AHX33" s="0"/>
      <c r="AHY33" s="0"/>
      <c r="AHZ33" s="0"/>
      <c r="AIA33" s="0"/>
      <c r="AIB33" s="0"/>
      <c r="AIC33" s="0"/>
      <c r="AID33" s="0"/>
      <c r="AIE33" s="0"/>
      <c r="AIF33" s="0"/>
      <c r="AIG33" s="0"/>
      <c r="AIH33" s="0"/>
      <c r="AII33" s="0"/>
      <c r="AIJ33" s="0"/>
      <c r="AIK33" s="0"/>
      <c r="AIL33" s="0"/>
      <c r="AIM33" s="0"/>
      <c r="AIN33" s="0"/>
      <c r="AIO33" s="0"/>
      <c r="AIP33" s="0"/>
      <c r="AIQ33" s="0"/>
      <c r="AIR33" s="0"/>
      <c r="AIS33" s="0"/>
      <c r="AIT33" s="0"/>
      <c r="AIU33" s="0"/>
      <c r="AIV33" s="0"/>
      <c r="AIW33" s="0"/>
      <c r="AIX33" s="0"/>
      <c r="AIY33" s="0"/>
      <c r="AIZ33" s="0"/>
      <c r="AJA33" s="0"/>
      <c r="AJB33" s="0"/>
      <c r="AJC33" s="0"/>
      <c r="AJD33" s="0"/>
      <c r="AJE33" s="0"/>
      <c r="AJF33" s="0"/>
      <c r="AJG33" s="0"/>
      <c r="AJH33" s="0"/>
      <c r="AJI33" s="0"/>
      <c r="AJJ33" s="0"/>
      <c r="AJK33" s="0"/>
      <c r="AJL33" s="0"/>
      <c r="AJM33" s="0"/>
      <c r="AJN33" s="0"/>
      <c r="AJO33" s="0"/>
      <c r="AJP33" s="0"/>
      <c r="AJQ33" s="0"/>
      <c r="AJR33" s="0"/>
      <c r="AJS33" s="0"/>
      <c r="AJT33" s="0"/>
      <c r="AJU33" s="0"/>
      <c r="AJV33" s="0"/>
      <c r="AJW33" s="0"/>
      <c r="AJX33" s="0"/>
      <c r="AJY33" s="0"/>
      <c r="AJZ33" s="0"/>
      <c r="AKA33" s="0"/>
      <c r="AKB33" s="0"/>
      <c r="AKC33" s="0"/>
      <c r="AKD33" s="0"/>
      <c r="AKE33" s="0"/>
      <c r="AKF33" s="0"/>
      <c r="AKG33" s="0"/>
      <c r="AKH33" s="0"/>
      <c r="AKI33" s="0"/>
      <c r="AKJ33" s="0"/>
      <c r="AKK33" s="0"/>
      <c r="AKL33" s="0"/>
      <c r="AKM33" s="0"/>
      <c r="AKN33" s="0"/>
      <c r="AKO33" s="0"/>
      <c r="AKP33" s="0"/>
      <c r="AKQ33" s="0"/>
      <c r="AKR33" s="0"/>
      <c r="AKS33" s="0"/>
      <c r="AKT33" s="0"/>
      <c r="AKU33" s="0"/>
      <c r="AKV33" s="0"/>
      <c r="AKW33" s="0"/>
      <c r="AKX33" s="0"/>
      <c r="AKY33" s="0"/>
      <c r="AKZ33" s="0"/>
      <c r="ALA33" s="0"/>
      <c r="ALB33" s="0"/>
      <c r="ALC33" s="0"/>
      <c r="ALD33" s="0"/>
      <c r="ALE33" s="0"/>
      <c r="ALF33" s="0"/>
      <c r="ALG33" s="0"/>
      <c r="ALH33" s="0"/>
      <c r="ALI33" s="0"/>
      <c r="ALJ33" s="0"/>
      <c r="ALK33" s="0"/>
      <c r="ALL33" s="0"/>
      <c r="ALM33" s="0"/>
      <c r="ALN33" s="0"/>
      <c r="ALO33" s="0"/>
      <c r="ALP33" s="0"/>
      <c r="ALQ33" s="0"/>
      <c r="ALR33" s="0"/>
      <c r="ALS33" s="0"/>
      <c r="ALT33" s="0"/>
      <c r="ALU33" s="0"/>
      <c r="ALV33" s="0"/>
      <c r="ALW33" s="0"/>
      <c r="ALX33" s="0"/>
      <c r="ALY33" s="0"/>
      <c r="ALZ33" s="0"/>
      <c r="AMA33" s="0"/>
      <c r="AMB33" s="0"/>
      <c r="AMC33" s="0"/>
      <c r="AMD33" s="0"/>
      <c r="AME33" s="0"/>
      <c r="AMF33" s="0"/>
      <c r="AMG33" s="0"/>
      <c r="AMH33" s="0"/>
      <c r="AMI33" s="0"/>
      <c r="AMJ33" s="0"/>
    </row>
    <row r="34" customFormat="false" ht="17" hidden="false" customHeight="true" outlineLevel="0" collapsed="false">
      <c r="A34" s="0"/>
      <c r="B34" s="0"/>
      <c r="C34" s="0"/>
      <c r="D34" s="0"/>
      <c r="E34" s="0"/>
      <c r="F34" s="0"/>
      <c r="G34" s="0"/>
      <c r="H34" s="0"/>
      <c r="I34" s="0"/>
      <c r="J34" s="0"/>
      <c r="K34" s="0"/>
      <c r="L34" s="0"/>
      <c r="M34" s="0"/>
      <c r="N34" s="0"/>
      <c r="O34" s="0"/>
      <c r="P34" s="0"/>
      <c r="Q34" s="0"/>
      <c r="R34" s="0"/>
      <c r="S34" s="0"/>
      <c r="T34" s="0"/>
      <c r="U34" s="0"/>
      <c r="V34" s="0"/>
      <c r="W34" s="0"/>
      <c r="X34" s="0"/>
      <c r="Y34" s="0"/>
      <c r="Z34" s="0"/>
      <c r="AA34" s="0"/>
      <c r="AB34" s="0"/>
      <c r="AC34" s="0"/>
      <c r="AD34" s="0"/>
      <c r="AE34" s="0"/>
      <c r="AF34" s="0"/>
      <c r="AG34" s="0"/>
      <c r="AH34" s="0"/>
      <c r="AI34" s="0"/>
      <c r="AJ34" s="0"/>
      <c r="AK34" s="0"/>
      <c r="AL34" s="0"/>
      <c r="AM34" s="0"/>
      <c r="AN34" s="0"/>
      <c r="AO34" s="0"/>
      <c r="AP34" s="0"/>
      <c r="AQ34" s="0"/>
      <c r="AR34" s="0"/>
      <c r="AS34" s="0"/>
      <c r="AT34" s="0"/>
      <c r="AU34" s="0"/>
      <c r="AV34" s="0"/>
      <c r="AW34" s="0"/>
      <c r="AX34" s="0"/>
      <c r="AY34" s="0"/>
      <c r="AZ34" s="0"/>
      <c r="BA34" s="0"/>
      <c r="BB34" s="0"/>
      <c r="BC34" s="0"/>
      <c r="BD34" s="0"/>
      <c r="BE34" s="0"/>
      <c r="BF34" s="0"/>
      <c r="BG34" s="0"/>
      <c r="BH34" s="0"/>
      <c r="BI34" s="0"/>
      <c r="BJ34" s="0"/>
      <c r="BK34" s="0"/>
      <c r="BL34" s="0"/>
      <c r="BM34" s="0"/>
      <c r="BN34" s="0"/>
      <c r="BO34" s="0"/>
      <c r="BP34" s="0"/>
      <c r="BQ34" s="0"/>
      <c r="BR34" s="0"/>
      <c r="BS34" s="0"/>
      <c r="BT34" s="0"/>
      <c r="BU34" s="0"/>
      <c r="BV34" s="0"/>
      <c r="BW34" s="0"/>
      <c r="BX34" s="0"/>
      <c r="BY34" s="0"/>
      <c r="BZ34" s="0"/>
      <c r="CA34" s="0"/>
      <c r="CB34" s="0"/>
      <c r="CC34" s="0"/>
      <c r="CD34" s="0"/>
      <c r="CE34" s="0"/>
      <c r="CF34" s="0"/>
      <c r="CG34" s="0"/>
      <c r="CH34" s="0"/>
      <c r="CI34" s="0"/>
      <c r="CJ34" s="0"/>
      <c r="CK34" s="0"/>
      <c r="CL34" s="0"/>
      <c r="CM34" s="0"/>
      <c r="CN34" s="0"/>
      <c r="CO34" s="0"/>
      <c r="CP34" s="0"/>
      <c r="CQ34" s="0"/>
      <c r="CR34" s="0"/>
      <c r="CS34" s="0"/>
      <c r="CT34" s="0"/>
      <c r="CU34" s="0"/>
      <c r="CV34" s="0"/>
      <c r="CW34" s="0"/>
      <c r="CX34" s="0"/>
      <c r="CY34" s="0"/>
      <c r="CZ34" s="0"/>
      <c r="DA34" s="0"/>
      <c r="DB34" s="0"/>
      <c r="DC34" s="0"/>
      <c r="DD34" s="0"/>
      <c r="DE34" s="0"/>
      <c r="DF34" s="0"/>
      <c r="DG34" s="0"/>
      <c r="DH34" s="0"/>
      <c r="DI34" s="0"/>
      <c r="DJ34" s="0"/>
      <c r="DK34" s="0"/>
      <c r="DL34" s="0"/>
      <c r="DM34" s="0"/>
      <c r="DN34" s="0"/>
      <c r="DO34" s="0"/>
      <c r="DP34" s="0"/>
      <c r="DQ34" s="0"/>
      <c r="DR34" s="0"/>
      <c r="DS34" s="0"/>
      <c r="DT34" s="0"/>
      <c r="DU34" s="0"/>
      <c r="DV34" s="0"/>
      <c r="DW34" s="0"/>
      <c r="DX34" s="0"/>
      <c r="DY34" s="0"/>
      <c r="DZ34" s="0"/>
      <c r="EA34" s="0"/>
      <c r="EB34" s="0"/>
      <c r="EC34" s="0"/>
      <c r="ED34" s="0"/>
      <c r="EE34" s="0"/>
      <c r="EF34" s="0"/>
      <c r="EG34" s="0"/>
      <c r="EH34" s="0"/>
      <c r="EI34" s="0"/>
      <c r="EJ34" s="0"/>
      <c r="EK34" s="0"/>
      <c r="EL34" s="0"/>
      <c r="EM34" s="0"/>
      <c r="EN34" s="0"/>
      <c r="EO34" s="0"/>
      <c r="EP34" s="0"/>
      <c r="EQ34" s="0"/>
      <c r="ER34" s="0"/>
      <c r="ES34" s="0"/>
      <c r="ET34" s="0"/>
      <c r="EU34" s="0"/>
      <c r="EV34" s="0"/>
      <c r="EW34" s="0"/>
      <c r="EX34" s="0"/>
      <c r="EY34" s="0"/>
      <c r="EZ34" s="0"/>
      <c r="FA34" s="0"/>
      <c r="FB34" s="0"/>
      <c r="FC34" s="0"/>
      <c r="FD34" s="0"/>
      <c r="FE34" s="0"/>
      <c r="FF34" s="0"/>
      <c r="FG34" s="0"/>
      <c r="FH34" s="0"/>
      <c r="FI34" s="0"/>
      <c r="FJ34" s="0"/>
      <c r="FK34" s="0"/>
      <c r="FL34" s="0"/>
      <c r="FM34" s="0"/>
      <c r="FN34" s="0"/>
      <c r="FO34" s="0"/>
      <c r="FP34" s="0"/>
      <c r="FQ34" s="0"/>
      <c r="FR34" s="0"/>
      <c r="FS34" s="0"/>
      <c r="FT34" s="0"/>
      <c r="FU34" s="0"/>
      <c r="FV34" s="0"/>
      <c r="FW34" s="0"/>
      <c r="FX34" s="0"/>
      <c r="FY34" s="0"/>
      <c r="FZ34" s="0"/>
      <c r="GA34" s="0"/>
      <c r="GB34" s="0"/>
      <c r="GC34" s="0"/>
      <c r="GD34" s="0"/>
      <c r="GE34" s="0"/>
      <c r="GF34" s="0"/>
      <c r="GG34" s="0"/>
      <c r="GH34" s="0"/>
      <c r="GI34" s="0"/>
      <c r="GJ34" s="0"/>
      <c r="GK34" s="0"/>
      <c r="GL34" s="0"/>
      <c r="GM34" s="0"/>
      <c r="GN34" s="0"/>
      <c r="GO34" s="0"/>
      <c r="GP34" s="0"/>
      <c r="GQ34" s="0"/>
      <c r="GR34" s="0"/>
      <c r="GS34" s="0"/>
      <c r="GT34" s="0"/>
      <c r="GU34" s="0"/>
      <c r="GV34" s="0"/>
      <c r="GW34" s="0"/>
      <c r="GX34" s="0"/>
      <c r="GY34" s="0"/>
      <c r="GZ34" s="0"/>
      <c r="HA34" s="0"/>
      <c r="HB34" s="0"/>
      <c r="HC34" s="0"/>
      <c r="HD34" s="0"/>
      <c r="HE34" s="0"/>
      <c r="HF34" s="0"/>
      <c r="HG34" s="0"/>
      <c r="HH34" s="0"/>
      <c r="HI34" s="0"/>
      <c r="HJ34" s="0"/>
      <c r="HK34" s="0"/>
      <c r="HL34" s="0"/>
      <c r="HM34" s="0"/>
      <c r="HN34" s="0"/>
      <c r="HO34" s="0"/>
      <c r="HP34" s="0"/>
      <c r="HQ34" s="0"/>
      <c r="HR34" s="0"/>
      <c r="HS34" s="0"/>
      <c r="HT34" s="0"/>
      <c r="HU34" s="0"/>
      <c r="HV34" s="0"/>
      <c r="HW34" s="0"/>
      <c r="HX34" s="0"/>
      <c r="HY34" s="0"/>
      <c r="HZ34" s="0"/>
      <c r="IA34" s="0"/>
      <c r="IB34" s="0"/>
      <c r="IC34" s="0"/>
      <c r="ID34" s="0"/>
      <c r="IE34" s="0"/>
      <c r="IF34" s="0"/>
      <c r="IG34" s="0"/>
      <c r="IH34" s="0"/>
      <c r="II34" s="0"/>
      <c r="IJ34" s="0"/>
      <c r="IK34" s="0"/>
      <c r="IL34" s="0"/>
      <c r="IM34" s="0"/>
      <c r="IN34" s="0"/>
      <c r="IO34" s="0"/>
      <c r="IP34" s="0"/>
      <c r="IQ34" s="0"/>
      <c r="IR34" s="0"/>
      <c r="IS34" s="0"/>
      <c r="IT34" s="0"/>
      <c r="IU34" s="0"/>
      <c r="IV34" s="0"/>
      <c r="IW34" s="0"/>
      <c r="IX34" s="0"/>
      <c r="IY34" s="0"/>
      <c r="IZ34" s="0"/>
      <c r="JA34" s="0"/>
      <c r="JB34" s="0"/>
      <c r="JC34" s="0"/>
      <c r="JD34" s="0"/>
      <c r="JE34" s="0"/>
      <c r="JF34" s="0"/>
      <c r="JG34" s="0"/>
      <c r="JH34" s="0"/>
      <c r="JI34" s="0"/>
      <c r="JJ34" s="0"/>
      <c r="JK34" s="0"/>
      <c r="JL34" s="0"/>
      <c r="JM34" s="0"/>
      <c r="JN34" s="0"/>
      <c r="JO34" s="0"/>
      <c r="JP34" s="0"/>
      <c r="JQ34" s="0"/>
      <c r="JR34" s="0"/>
      <c r="JS34" s="0"/>
      <c r="JT34" s="0"/>
      <c r="JU34" s="0"/>
      <c r="JV34" s="0"/>
      <c r="JW34" s="0"/>
      <c r="JX34" s="0"/>
      <c r="JY34" s="0"/>
      <c r="JZ34" s="0"/>
      <c r="KA34" s="0"/>
      <c r="KB34" s="0"/>
      <c r="KC34" s="0"/>
      <c r="KD34" s="0"/>
      <c r="KE34" s="0"/>
      <c r="KF34" s="0"/>
      <c r="KG34" s="0"/>
      <c r="KH34" s="0"/>
      <c r="KI34" s="0"/>
      <c r="KJ34" s="0"/>
      <c r="KK34" s="0"/>
      <c r="KL34" s="0"/>
      <c r="KM34" s="0"/>
      <c r="KN34" s="0"/>
      <c r="KO34" s="0"/>
      <c r="KP34" s="0"/>
      <c r="KQ34" s="0"/>
      <c r="KR34" s="0"/>
      <c r="KS34" s="0"/>
      <c r="KT34" s="0"/>
      <c r="KU34" s="0"/>
      <c r="KV34" s="0"/>
      <c r="KW34" s="0"/>
      <c r="KX34" s="0"/>
      <c r="KY34" s="0"/>
      <c r="KZ34" s="0"/>
      <c r="LA34" s="0"/>
      <c r="LB34" s="0"/>
      <c r="LC34" s="0"/>
      <c r="LD34" s="0"/>
      <c r="LE34" s="0"/>
      <c r="LF34" s="0"/>
      <c r="LG34" s="0"/>
      <c r="LH34" s="0"/>
      <c r="LI34" s="0"/>
      <c r="LJ34" s="0"/>
      <c r="LK34" s="0"/>
      <c r="LL34" s="0"/>
      <c r="LM34" s="0"/>
      <c r="LN34" s="0"/>
      <c r="LO34" s="0"/>
      <c r="LP34" s="0"/>
      <c r="LQ34" s="0"/>
      <c r="LR34" s="0"/>
      <c r="LS34" s="0"/>
      <c r="LT34" s="0"/>
      <c r="LU34" s="0"/>
      <c r="LV34" s="0"/>
      <c r="LW34" s="0"/>
      <c r="LX34" s="0"/>
      <c r="LY34" s="0"/>
      <c r="LZ34" s="0"/>
      <c r="MA34" s="0"/>
      <c r="MB34" s="0"/>
      <c r="MC34" s="0"/>
      <c r="MD34" s="0"/>
      <c r="ME34" s="0"/>
      <c r="MF34" s="0"/>
      <c r="MG34" s="0"/>
      <c r="MH34" s="0"/>
      <c r="MI34" s="0"/>
      <c r="MJ34" s="0"/>
      <c r="MK34" s="0"/>
      <c r="ML34" s="0"/>
      <c r="MM34" s="0"/>
      <c r="MN34" s="0"/>
      <c r="MO34" s="0"/>
      <c r="MP34" s="0"/>
      <c r="MQ34" s="0"/>
      <c r="MR34" s="0"/>
      <c r="MS34" s="0"/>
      <c r="MT34" s="0"/>
      <c r="MU34" s="0"/>
      <c r="MV34" s="0"/>
      <c r="MW34" s="0"/>
      <c r="MX34" s="0"/>
      <c r="MY34" s="0"/>
      <c r="MZ34" s="0"/>
      <c r="NA34" s="0"/>
      <c r="NB34" s="0"/>
      <c r="NC34" s="0"/>
      <c r="ND34" s="0"/>
      <c r="NE34" s="0"/>
      <c r="NF34" s="0"/>
      <c r="NG34" s="0"/>
      <c r="NH34" s="0"/>
      <c r="NI34" s="0"/>
      <c r="NJ34" s="0"/>
      <c r="NK34" s="0"/>
      <c r="NL34" s="0"/>
      <c r="NM34" s="0"/>
      <c r="NN34" s="0"/>
      <c r="NO34" s="0"/>
      <c r="NP34" s="0"/>
      <c r="NQ34" s="0"/>
      <c r="NR34" s="0"/>
      <c r="NS34" s="0"/>
      <c r="NT34" s="0"/>
      <c r="NU34" s="0"/>
      <c r="NV34" s="0"/>
      <c r="NW34" s="0"/>
      <c r="NX34" s="0"/>
      <c r="NY34" s="0"/>
      <c r="NZ34" s="0"/>
      <c r="OA34" s="0"/>
      <c r="OB34" s="0"/>
      <c r="OC34" s="0"/>
      <c r="OD34" s="0"/>
      <c r="OE34" s="0"/>
      <c r="OF34" s="0"/>
      <c r="OG34" s="0"/>
      <c r="OH34" s="0"/>
      <c r="OI34" s="0"/>
      <c r="OJ34" s="0"/>
      <c r="OK34" s="0"/>
      <c r="OL34" s="0"/>
      <c r="OM34" s="0"/>
      <c r="ON34" s="0"/>
      <c r="OO34" s="0"/>
      <c r="OP34" s="0"/>
      <c r="OQ34" s="0"/>
      <c r="OR34" s="0"/>
      <c r="OS34" s="0"/>
      <c r="OT34" s="0"/>
      <c r="OU34" s="0"/>
      <c r="OV34" s="0"/>
      <c r="OW34" s="0"/>
      <c r="OX34" s="0"/>
      <c r="OY34" s="0"/>
      <c r="OZ34" s="0"/>
      <c r="PA34" s="0"/>
      <c r="PB34" s="0"/>
      <c r="PC34" s="0"/>
      <c r="PD34" s="0"/>
      <c r="PE34" s="0"/>
      <c r="PF34" s="0"/>
      <c r="PG34" s="0"/>
      <c r="PH34" s="0"/>
      <c r="PI34" s="0"/>
      <c r="PJ34" s="0"/>
      <c r="PK34" s="0"/>
      <c r="PL34" s="0"/>
      <c r="PM34" s="0"/>
      <c r="PN34" s="0"/>
      <c r="PO34" s="0"/>
      <c r="PP34" s="0"/>
      <c r="PQ34" s="0"/>
      <c r="PR34" s="0"/>
      <c r="PS34" s="0"/>
      <c r="PT34" s="0"/>
      <c r="PU34" s="0"/>
      <c r="PV34" s="0"/>
      <c r="PW34" s="0"/>
      <c r="PX34" s="0"/>
      <c r="PY34" s="0"/>
      <c r="PZ34" s="0"/>
      <c r="QA34" s="0"/>
      <c r="QB34" s="0"/>
      <c r="QC34" s="0"/>
      <c r="QD34" s="0"/>
      <c r="QE34" s="0"/>
      <c r="QF34" s="0"/>
      <c r="QG34" s="0"/>
      <c r="QH34" s="0"/>
      <c r="QI34" s="0"/>
      <c r="QJ34" s="0"/>
      <c r="QK34" s="0"/>
      <c r="QL34" s="0"/>
      <c r="QM34" s="0"/>
      <c r="QN34" s="0"/>
      <c r="QO34" s="0"/>
      <c r="QP34" s="0"/>
      <c r="QQ34" s="0"/>
      <c r="QR34" s="0"/>
      <c r="QS34" s="0"/>
      <c r="QT34" s="0"/>
      <c r="QU34" s="0"/>
      <c r="QV34" s="0"/>
      <c r="QW34" s="0"/>
      <c r="QX34" s="0"/>
      <c r="QY34" s="0"/>
      <c r="QZ34" s="0"/>
      <c r="RA34" s="0"/>
      <c r="RB34" s="0"/>
      <c r="RC34" s="0"/>
      <c r="RD34" s="0"/>
      <c r="RE34" s="0"/>
      <c r="RF34" s="0"/>
      <c r="RG34" s="0"/>
      <c r="RH34" s="0"/>
      <c r="RI34" s="0"/>
      <c r="RJ34" s="0"/>
      <c r="RK34" s="0"/>
      <c r="RL34" s="0"/>
      <c r="RM34" s="0"/>
      <c r="RN34" s="0"/>
      <c r="RO34" s="0"/>
      <c r="RP34" s="0"/>
      <c r="RQ34" s="0"/>
      <c r="RR34" s="0"/>
      <c r="RS34" s="0"/>
      <c r="RT34" s="0"/>
      <c r="RU34" s="0"/>
      <c r="RV34" s="0"/>
      <c r="RW34" s="0"/>
      <c r="RX34" s="0"/>
      <c r="RY34" s="0"/>
      <c r="RZ34" s="0"/>
      <c r="SA34" s="0"/>
      <c r="SB34" s="0"/>
      <c r="SC34" s="0"/>
      <c r="SD34" s="0"/>
      <c r="SE34" s="0"/>
      <c r="SF34" s="0"/>
      <c r="SG34" s="0"/>
      <c r="SH34" s="0"/>
      <c r="SI34" s="0"/>
      <c r="SJ34" s="0"/>
      <c r="SK34" s="0"/>
      <c r="SL34" s="0"/>
      <c r="SM34" s="0"/>
      <c r="SN34" s="0"/>
      <c r="SO34" s="0"/>
      <c r="SP34" s="0"/>
      <c r="SQ34" s="0"/>
      <c r="SR34" s="0"/>
      <c r="SS34" s="0"/>
      <c r="ST34" s="0"/>
      <c r="SU34" s="0"/>
      <c r="SV34" s="0"/>
      <c r="SW34" s="0"/>
      <c r="SX34" s="0"/>
      <c r="SY34" s="0"/>
      <c r="SZ34" s="0"/>
      <c r="TA34" s="0"/>
      <c r="TB34" s="0"/>
      <c r="TC34" s="0"/>
      <c r="TD34" s="0"/>
      <c r="TE34" s="0"/>
      <c r="TF34" s="0"/>
      <c r="TG34" s="0"/>
      <c r="TH34" s="0"/>
      <c r="TI34" s="0"/>
      <c r="TJ34" s="0"/>
      <c r="TK34" s="0"/>
      <c r="TL34" s="0"/>
      <c r="TM34" s="0"/>
      <c r="TN34" s="0"/>
      <c r="TO34" s="0"/>
      <c r="TP34" s="0"/>
      <c r="TQ34" s="0"/>
      <c r="TR34" s="0"/>
      <c r="TS34" s="0"/>
      <c r="TT34" s="0"/>
      <c r="TU34" s="0"/>
      <c r="TV34" s="0"/>
      <c r="TW34" s="0"/>
      <c r="TX34" s="0"/>
      <c r="TY34" s="0"/>
      <c r="TZ34" s="0"/>
      <c r="UA34" s="0"/>
      <c r="UB34" s="0"/>
      <c r="UC34" s="0"/>
      <c r="UD34" s="0"/>
      <c r="UE34" s="0"/>
      <c r="UF34" s="0"/>
      <c r="UG34" s="0"/>
      <c r="UH34" s="0"/>
      <c r="UI34" s="0"/>
      <c r="UJ34" s="0"/>
      <c r="UK34" s="0"/>
      <c r="UL34" s="0"/>
      <c r="UM34" s="0"/>
      <c r="UN34" s="0"/>
      <c r="UO34" s="0"/>
      <c r="UP34" s="0"/>
      <c r="UQ34" s="0"/>
      <c r="UR34" s="0"/>
      <c r="US34" s="0"/>
      <c r="UT34" s="0"/>
      <c r="UU34" s="0"/>
      <c r="UV34" s="0"/>
      <c r="UW34" s="0"/>
      <c r="UX34" s="0"/>
      <c r="UY34" s="0"/>
      <c r="UZ34" s="0"/>
      <c r="VA34" s="0"/>
      <c r="VB34" s="0"/>
      <c r="VC34" s="0"/>
      <c r="VD34" s="0"/>
      <c r="VE34" s="0"/>
      <c r="VF34" s="0"/>
      <c r="VG34" s="0"/>
      <c r="VH34" s="0"/>
      <c r="VI34" s="0"/>
      <c r="VJ34" s="0"/>
      <c r="VK34" s="0"/>
      <c r="VL34" s="0"/>
      <c r="VM34" s="0"/>
      <c r="VN34" s="0"/>
      <c r="VO34" s="0"/>
      <c r="VP34" s="0"/>
      <c r="VQ34" s="0"/>
      <c r="VR34" s="0"/>
      <c r="VS34" s="0"/>
      <c r="VT34" s="0"/>
      <c r="VU34" s="0"/>
      <c r="VV34" s="0"/>
      <c r="VW34" s="0"/>
      <c r="VX34" s="0"/>
      <c r="VY34" s="0"/>
      <c r="VZ34" s="0"/>
      <c r="WA34" s="0"/>
      <c r="WB34" s="0"/>
      <c r="WC34" s="0"/>
      <c r="WD34" s="0"/>
      <c r="WE34" s="0"/>
      <c r="WF34" s="0"/>
      <c r="WG34" s="0"/>
      <c r="WH34" s="0"/>
      <c r="WI34" s="0"/>
      <c r="WJ34" s="0"/>
      <c r="WK34" s="0"/>
      <c r="WL34" s="0"/>
      <c r="WM34" s="0"/>
      <c r="WN34" s="0"/>
      <c r="WO34" s="0"/>
      <c r="WP34" s="0"/>
      <c r="WQ34" s="0"/>
      <c r="WR34" s="0"/>
      <c r="WS34" s="0"/>
      <c r="WT34" s="0"/>
      <c r="WU34" s="0"/>
      <c r="WV34" s="0"/>
      <c r="WW34" s="0"/>
      <c r="WX34" s="0"/>
      <c r="WY34" s="0"/>
      <c r="WZ34" s="0"/>
      <c r="XA34" s="0"/>
      <c r="XB34" s="0"/>
      <c r="XC34" s="0"/>
      <c r="XD34" s="0"/>
      <c r="XE34" s="0"/>
      <c r="XF34" s="0"/>
      <c r="XG34" s="0"/>
      <c r="XH34" s="0"/>
      <c r="XI34" s="0"/>
      <c r="XJ34" s="0"/>
      <c r="XK34" s="0"/>
      <c r="XL34" s="0"/>
      <c r="XM34" s="0"/>
      <c r="XN34" s="0"/>
      <c r="XO34" s="0"/>
      <c r="XP34" s="0"/>
      <c r="XQ34" s="0"/>
      <c r="XR34" s="0"/>
      <c r="XS34" s="0"/>
      <c r="XT34" s="0"/>
      <c r="XU34" s="0"/>
      <c r="XV34" s="0"/>
      <c r="XW34" s="0"/>
      <c r="XX34" s="0"/>
      <c r="XY34" s="0"/>
      <c r="XZ34" s="0"/>
      <c r="YA34" s="0"/>
      <c r="YB34" s="0"/>
      <c r="YC34" s="0"/>
      <c r="YD34" s="0"/>
      <c r="YE34" s="0"/>
      <c r="YF34" s="0"/>
      <c r="YG34" s="0"/>
      <c r="YH34" s="0"/>
      <c r="YI34" s="0"/>
      <c r="YJ34" s="0"/>
      <c r="YK34" s="0"/>
      <c r="YL34" s="0"/>
      <c r="YM34" s="0"/>
      <c r="YN34" s="0"/>
      <c r="YO34" s="0"/>
      <c r="YP34" s="0"/>
      <c r="YQ34" s="0"/>
      <c r="YR34" s="0"/>
      <c r="YS34" s="0"/>
      <c r="YT34" s="0"/>
      <c r="YU34" s="0"/>
      <c r="YV34" s="0"/>
      <c r="YW34" s="0"/>
      <c r="YX34" s="0"/>
      <c r="YY34" s="0"/>
      <c r="YZ34" s="0"/>
      <c r="ZA34" s="0"/>
      <c r="ZB34" s="0"/>
      <c r="ZC34" s="0"/>
      <c r="ZD34" s="0"/>
      <c r="ZE34" s="0"/>
      <c r="ZF34" s="0"/>
      <c r="ZG34" s="0"/>
      <c r="ZH34" s="0"/>
      <c r="ZI34" s="0"/>
      <c r="ZJ34" s="0"/>
      <c r="ZK34" s="0"/>
      <c r="ZL34" s="0"/>
      <c r="ZM34" s="0"/>
      <c r="ZN34" s="0"/>
      <c r="ZO34" s="0"/>
      <c r="ZP34" s="0"/>
      <c r="ZQ34" s="0"/>
      <c r="ZR34" s="0"/>
      <c r="ZS34" s="0"/>
      <c r="ZT34" s="0"/>
      <c r="ZU34" s="0"/>
      <c r="ZV34" s="0"/>
      <c r="ZW34" s="0"/>
      <c r="ZX34" s="0"/>
      <c r="ZY34" s="0"/>
      <c r="ZZ34" s="0"/>
      <c r="AAA34" s="0"/>
      <c r="AAB34" s="0"/>
      <c r="AAC34" s="0"/>
      <c r="AAD34" s="0"/>
      <c r="AAE34" s="0"/>
      <c r="AAF34" s="0"/>
      <c r="AAG34" s="0"/>
      <c r="AAH34" s="0"/>
      <c r="AAI34" s="0"/>
      <c r="AAJ34" s="0"/>
      <c r="AAK34" s="0"/>
      <c r="AAL34" s="0"/>
      <c r="AAM34" s="0"/>
      <c r="AAN34" s="0"/>
      <c r="AAO34" s="0"/>
      <c r="AAP34" s="0"/>
      <c r="AAQ34" s="0"/>
      <c r="AAR34" s="0"/>
      <c r="AAS34" s="0"/>
      <c r="AAT34" s="0"/>
      <c r="AAU34" s="0"/>
      <c r="AAV34" s="0"/>
      <c r="AAW34" s="0"/>
      <c r="AAX34" s="0"/>
      <c r="AAY34" s="0"/>
      <c r="AAZ34" s="0"/>
      <c r="ABA34" s="0"/>
      <c r="ABB34" s="0"/>
      <c r="ABC34" s="0"/>
      <c r="ABD34" s="0"/>
      <c r="ABE34" s="0"/>
      <c r="ABF34" s="0"/>
      <c r="ABG34" s="0"/>
      <c r="ABH34" s="0"/>
      <c r="ABI34" s="0"/>
      <c r="ABJ34" s="0"/>
      <c r="ABK34" s="0"/>
      <c r="ABL34" s="0"/>
      <c r="ABM34" s="0"/>
      <c r="ABN34" s="0"/>
      <c r="ABO34" s="0"/>
      <c r="ABP34" s="0"/>
      <c r="ABQ34" s="0"/>
      <c r="ABR34" s="0"/>
      <c r="ABS34" s="0"/>
      <c r="ABT34" s="0"/>
      <c r="ABU34" s="0"/>
      <c r="ABV34" s="0"/>
      <c r="ABW34" s="0"/>
      <c r="ABX34" s="0"/>
      <c r="ABY34" s="0"/>
      <c r="ABZ34" s="0"/>
      <c r="ACA34" s="0"/>
      <c r="ACB34" s="0"/>
      <c r="ACC34" s="0"/>
      <c r="ACD34" s="0"/>
      <c r="ACE34" s="0"/>
      <c r="ACF34" s="0"/>
      <c r="ACG34" s="0"/>
      <c r="ACH34" s="0"/>
      <c r="ACI34" s="0"/>
      <c r="ACJ34" s="0"/>
      <c r="ACK34" s="0"/>
      <c r="ACL34" s="0"/>
      <c r="ACM34" s="0"/>
      <c r="ACN34" s="0"/>
      <c r="ACO34" s="0"/>
      <c r="ACP34" s="0"/>
      <c r="ACQ34" s="0"/>
      <c r="ACR34" s="0"/>
      <c r="ACS34" s="0"/>
      <c r="ACT34" s="0"/>
      <c r="ACU34" s="0"/>
      <c r="ACV34" s="0"/>
      <c r="ACW34" s="0"/>
      <c r="ACX34" s="0"/>
      <c r="ACY34" s="0"/>
      <c r="ACZ34" s="0"/>
      <c r="ADA34" s="0"/>
      <c r="ADB34" s="0"/>
      <c r="ADC34" s="0"/>
      <c r="ADD34" s="0"/>
      <c r="ADE34" s="0"/>
      <c r="ADF34" s="0"/>
      <c r="ADG34" s="0"/>
      <c r="ADH34" s="0"/>
      <c r="ADI34" s="0"/>
      <c r="ADJ34" s="0"/>
      <c r="ADK34" s="0"/>
      <c r="ADL34" s="0"/>
      <c r="ADM34" s="0"/>
      <c r="ADN34" s="0"/>
      <c r="ADO34" s="0"/>
      <c r="ADP34" s="0"/>
      <c r="ADQ34" s="0"/>
      <c r="ADR34" s="0"/>
      <c r="ADS34" s="0"/>
      <c r="ADT34" s="0"/>
      <c r="ADU34" s="0"/>
      <c r="ADV34" s="0"/>
      <c r="ADW34" s="0"/>
      <c r="ADX34" s="0"/>
      <c r="ADY34" s="0"/>
      <c r="ADZ34" s="0"/>
      <c r="AEA34" s="0"/>
      <c r="AEB34" s="0"/>
      <c r="AEC34" s="0"/>
      <c r="AED34" s="0"/>
      <c r="AEE34" s="0"/>
      <c r="AEF34" s="0"/>
      <c r="AEG34" s="0"/>
      <c r="AEH34" s="0"/>
      <c r="AEI34" s="0"/>
      <c r="AEJ34" s="0"/>
      <c r="AEK34" s="0"/>
      <c r="AEL34" s="0"/>
      <c r="AEM34" s="0"/>
      <c r="AEN34" s="0"/>
      <c r="AEO34" s="0"/>
      <c r="AEP34" s="0"/>
      <c r="AEQ34" s="0"/>
      <c r="AER34" s="0"/>
      <c r="AES34" s="0"/>
      <c r="AET34" s="0"/>
      <c r="AEU34" s="0"/>
      <c r="AEV34" s="0"/>
      <c r="AEW34" s="0"/>
      <c r="AEX34" s="0"/>
      <c r="AEY34" s="0"/>
      <c r="AEZ34" s="0"/>
      <c r="AFA34" s="0"/>
      <c r="AFB34" s="0"/>
      <c r="AFC34" s="0"/>
      <c r="AFD34" s="0"/>
      <c r="AFE34" s="0"/>
      <c r="AFF34" s="0"/>
      <c r="AFG34" s="0"/>
      <c r="AFH34" s="0"/>
      <c r="AFI34" s="0"/>
      <c r="AFJ34" s="0"/>
      <c r="AFK34" s="0"/>
      <c r="AFL34" s="0"/>
      <c r="AFM34" s="0"/>
      <c r="AFN34" s="0"/>
      <c r="AFO34" s="0"/>
      <c r="AFP34" s="0"/>
      <c r="AFQ34" s="0"/>
      <c r="AFR34" s="0"/>
      <c r="AFS34" s="0"/>
      <c r="AFT34" s="0"/>
      <c r="AFU34" s="0"/>
      <c r="AFV34" s="0"/>
      <c r="AFW34" s="0"/>
      <c r="AFX34" s="0"/>
      <c r="AFY34" s="0"/>
      <c r="AFZ34" s="0"/>
      <c r="AGA34" s="0"/>
      <c r="AGB34" s="0"/>
      <c r="AGC34" s="0"/>
      <c r="AGD34" s="0"/>
      <c r="AGE34" s="0"/>
      <c r="AGF34" s="0"/>
      <c r="AGG34" s="0"/>
      <c r="AGH34" s="0"/>
      <c r="AGI34" s="0"/>
      <c r="AGJ34" s="0"/>
      <c r="AGK34" s="0"/>
      <c r="AGL34" s="0"/>
      <c r="AGM34" s="0"/>
      <c r="AGN34" s="0"/>
      <c r="AGO34" s="0"/>
      <c r="AGP34" s="0"/>
      <c r="AGQ34" s="0"/>
      <c r="AGR34" s="0"/>
      <c r="AGS34" s="0"/>
      <c r="AGT34" s="0"/>
      <c r="AGU34" s="0"/>
      <c r="AGV34" s="0"/>
      <c r="AGW34" s="0"/>
      <c r="AGX34" s="0"/>
      <c r="AGY34" s="0"/>
      <c r="AGZ34" s="0"/>
      <c r="AHA34" s="0"/>
      <c r="AHB34" s="0"/>
      <c r="AHC34" s="0"/>
      <c r="AHD34" s="0"/>
      <c r="AHE34" s="0"/>
      <c r="AHF34" s="0"/>
      <c r="AHG34" s="0"/>
      <c r="AHH34" s="0"/>
      <c r="AHI34" s="0"/>
      <c r="AHJ34" s="0"/>
      <c r="AHK34" s="0"/>
      <c r="AHL34" s="0"/>
      <c r="AHM34" s="0"/>
      <c r="AHN34" s="0"/>
      <c r="AHO34" s="0"/>
      <c r="AHP34" s="0"/>
      <c r="AHQ34" s="0"/>
      <c r="AHR34" s="0"/>
      <c r="AHS34" s="0"/>
      <c r="AHT34" s="0"/>
      <c r="AHU34" s="0"/>
      <c r="AHV34" s="0"/>
      <c r="AHW34" s="0"/>
      <c r="AHX34" s="0"/>
      <c r="AHY34" s="0"/>
      <c r="AHZ34" s="0"/>
      <c r="AIA34" s="0"/>
      <c r="AIB34" s="0"/>
      <c r="AIC34" s="0"/>
      <c r="AID34" s="0"/>
      <c r="AIE34" s="0"/>
      <c r="AIF34" s="0"/>
      <c r="AIG34" s="0"/>
      <c r="AIH34" s="0"/>
      <c r="AII34" s="0"/>
      <c r="AIJ34" s="0"/>
      <c r="AIK34" s="0"/>
      <c r="AIL34" s="0"/>
      <c r="AIM34" s="0"/>
      <c r="AIN34" s="0"/>
      <c r="AIO34" s="0"/>
      <c r="AIP34" s="0"/>
      <c r="AIQ34" s="0"/>
      <c r="AIR34" s="0"/>
      <c r="AIS34" s="0"/>
      <c r="AIT34" s="0"/>
      <c r="AIU34" s="0"/>
      <c r="AIV34" s="0"/>
      <c r="AIW34" s="0"/>
      <c r="AIX34" s="0"/>
      <c r="AIY34" s="0"/>
      <c r="AIZ34" s="0"/>
      <c r="AJA34" s="0"/>
      <c r="AJB34" s="0"/>
      <c r="AJC34" s="0"/>
      <c r="AJD34" s="0"/>
      <c r="AJE34" s="0"/>
      <c r="AJF34" s="0"/>
      <c r="AJG34" s="0"/>
      <c r="AJH34" s="0"/>
      <c r="AJI34" s="0"/>
      <c r="AJJ34" s="0"/>
      <c r="AJK34" s="0"/>
      <c r="AJL34" s="0"/>
      <c r="AJM34" s="0"/>
      <c r="AJN34" s="0"/>
      <c r="AJO34" s="0"/>
      <c r="AJP34" s="0"/>
      <c r="AJQ34" s="0"/>
      <c r="AJR34" s="0"/>
      <c r="AJS34" s="0"/>
      <c r="AJT34" s="0"/>
      <c r="AJU34" s="0"/>
      <c r="AJV34" s="0"/>
      <c r="AJW34" s="0"/>
      <c r="AJX34" s="0"/>
      <c r="AJY34" s="0"/>
      <c r="AJZ34" s="0"/>
      <c r="AKA34" s="0"/>
      <c r="AKB34" s="0"/>
      <c r="AKC34" s="0"/>
      <c r="AKD34" s="0"/>
      <c r="AKE34" s="0"/>
      <c r="AKF34" s="0"/>
      <c r="AKG34" s="0"/>
      <c r="AKH34" s="0"/>
      <c r="AKI34" s="0"/>
      <c r="AKJ34" s="0"/>
      <c r="AKK34" s="0"/>
      <c r="AKL34" s="0"/>
      <c r="AKM34" s="0"/>
      <c r="AKN34" s="0"/>
      <c r="AKO34" s="0"/>
      <c r="AKP34" s="0"/>
      <c r="AKQ34" s="0"/>
      <c r="AKR34" s="0"/>
      <c r="AKS34" s="0"/>
      <c r="AKT34" s="0"/>
      <c r="AKU34" s="0"/>
      <c r="AKV34" s="0"/>
      <c r="AKW34" s="0"/>
      <c r="AKX34" s="0"/>
      <c r="AKY34" s="0"/>
      <c r="AKZ34" s="0"/>
      <c r="ALA34" s="0"/>
      <c r="ALB34" s="0"/>
      <c r="ALC34" s="0"/>
      <c r="ALD34" s="0"/>
      <c r="ALE34" s="0"/>
      <c r="ALF34" s="0"/>
      <c r="ALG34" s="0"/>
      <c r="ALH34" s="0"/>
      <c r="ALI34" s="0"/>
      <c r="ALJ34" s="0"/>
      <c r="ALK34" s="0"/>
      <c r="ALL34" s="0"/>
      <c r="ALM34" s="0"/>
      <c r="ALN34" s="0"/>
      <c r="ALO34" s="0"/>
      <c r="ALP34" s="0"/>
      <c r="ALQ34" s="0"/>
      <c r="ALR34" s="0"/>
      <c r="ALS34" s="0"/>
      <c r="ALT34" s="0"/>
      <c r="ALU34" s="0"/>
      <c r="ALV34" s="0"/>
      <c r="ALW34" s="0"/>
      <c r="ALX34" s="0"/>
      <c r="ALY34" s="0"/>
      <c r="ALZ34" s="0"/>
      <c r="AMA34" s="0"/>
      <c r="AMB34" s="0"/>
      <c r="AMC34" s="0"/>
      <c r="AMD34" s="0"/>
      <c r="AME34" s="0"/>
      <c r="AMF34" s="0"/>
      <c r="AMG34" s="0"/>
      <c r="AMH34" s="0"/>
      <c r="AMI34" s="0"/>
      <c r="AMJ34" s="0"/>
    </row>
    <row r="35" customFormat="false" ht="17" hidden="false" customHeight="true" outlineLevel="0" collapsed="false">
      <c r="A35" s="0"/>
      <c r="B35" s="0"/>
      <c r="C35" s="0"/>
      <c r="D35" s="0"/>
      <c r="E35" s="0"/>
      <c r="F35" s="0"/>
      <c r="G35" s="0"/>
      <c r="H35" s="0"/>
      <c r="I35" s="0"/>
      <c r="J35" s="0"/>
      <c r="K35" s="0"/>
      <c r="L35" s="0"/>
      <c r="M35" s="0"/>
      <c r="N35" s="0"/>
      <c r="O35" s="0"/>
      <c r="P35" s="0"/>
      <c r="Q35" s="0"/>
      <c r="R35" s="0"/>
      <c r="S35" s="0"/>
      <c r="T35" s="0"/>
      <c r="U35" s="0"/>
      <c r="V35" s="0"/>
      <c r="W35" s="0"/>
      <c r="X35" s="0"/>
      <c r="Y35" s="0"/>
      <c r="Z35" s="0"/>
      <c r="AA35" s="0"/>
      <c r="AB35" s="0"/>
      <c r="AC35" s="0"/>
      <c r="AD35" s="0"/>
      <c r="AE35" s="0"/>
      <c r="AF35" s="0"/>
      <c r="AG35" s="0"/>
      <c r="AH35" s="0"/>
      <c r="AI35" s="0"/>
      <c r="AJ35" s="0"/>
      <c r="AK35" s="0"/>
      <c r="AL35" s="0"/>
      <c r="AM35" s="0"/>
      <c r="AN35" s="0"/>
      <c r="AO35" s="0"/>
      <c r="AP35" s="0"/>
      <c r="AQ35" s="0"/>
      <c r="AR35" s="0"/>
      <c r="AS35" s="0"/>
      <c r="AT35" s="0"/>
      <c r="AU35" s="0"/>
      <c r="AV35" s="0"/>
      <c r="AW35" s="0"/>
      <c r="AX35" s="0"/>
      <c r="AY35" s="0"/>
      <c r="AZ35" s="0"/>
      <c r="BA35" s="0"/>
      <c r="BB35" s="0"/>
      <c r="BC35" s="0"/>
      <c r="BD35" s="0"/>
      <c r="BE35" s="0"/>
      <c r="BF35" s="0"/>
      <c r="BG35" s="0"/>
      <c r="BH35" s="0"/>
      <c r="BI35" s="0"/>
      <c r="BJ35" s="0"/>
      <c r="BK35" s="0"/>
      <c r="BL35" s="0"/>
      <c r="BM35" s="0"/>
      <c r="BN35" s="0"/>
      <c r="BO35" s="0"/>
      <c r="BP35" s="0"/>
      <c r="BQ35" s="0"/>
      <c r="BR35" s="0"/>
      <c r="BS35" s="0"/>
      <c r="BT35" s="0"/>
      <c r="BU35" s="0"/>
      <c r="BV35" s="0"/>
      <c r="BW35" s="0"/>
      <c r="BX35" s="0"/>
      <c r="BY35" s="0"/>
      <c r="BZ35" s="0"/>
      <c r="CA35" s="0"/>
      <c r="CB35" s="0"/>
      <c r="CC35" s="0"/>
      <c r="CD35" s="0"/>
      <c r="CE35" s="0"/>
      <c r="CF35" s="0"/>
      <c r="CG35" s="0"/>
      <c r="CH35" s="0"/>
      <c r="CI35" s="0"/>
      <c r="CJ35" s="0"/>
      <c r="CK35" s="0"/>
      <c r="CL35" s="0"/>
      <c r="CM35" s="0"/>
      <c r="CN35" s="0"/>
      <c r="CO35" s="0"/>
      <c r="CP35" s="0"/>
      <c r="CQ35" s="0"/>
      <c r="CR35" s="0"/>
      <c r="CS35" s="0"/>
      <c r="CT35" s="0"/>
      <c r="CU35" s="0"/>
      <c r="CV35" s="0"/>
      <c r="CW35" s="0"/>
      <c r="CX35" s="0"/>
      <c r="CY35" s="0"/>
      <c r="CZ35" s="0"/>
      <c r="DA35" s="0"/>
      <c r="DB35" s="0"/>
      <c r="DC35" s="0"/>
      <c r="DD35" s="0"/>
      <c r="DE35" s="0"/>
      <c r="DF35" s="0"/>
      <c r="DG35" s="0"/>
      <c r="DH35" s="0"/>
      <c r="DI35" s="0"/>
      <c r="DJ35" s="0"/>
      <c r="DK35" s="0"/>
      <c r="DL35" s="0"/>
      <c r="DM35" s="0"/>
      <c r="DN35" s="0"/>
      <c r="DO35" s="0"/>
      <c r="DP35" s="0"/>
      <c r="DQ35" s="0"/>
      <c r="DR35" s="0"/>
      <c r="DS35" s="0"/>
      <c r="DT35" s="0"/>
      <c r="DU35" s="0"/>
      <c r="DV35" s="0"/>
      <c r="DW35" s="0"/>
      <c r="DX35" s="0"/>
      <c r="DY35" s="0"/>
      <c r="DZ35" s="0"/>
      <c r="EA35" s="0"/>
      <c r="EB35" s="0"/>
      <c r="EC35" s="0"/>
      <c r="ED35" s="0"/>
      <c r="EE35" s="0"/>
      <c r="EF35" s="0"/>
      <c r="EG35" s="0"/>
      <c r="EH35" s="0"/>
      <c r="EI35" s="0"/>
      <c r="EJ35" s="0"/>
      <c r="EK35" s="0"/>
      <c r="EL35" s="0"/>
      <c r="EM35" s="0"/>
      <c r="EN35" s="0"/>
      <c r="EO35" s="0"/>
      <c r="EP35" s="0"/>
      <c r="EQ35" s="0"/>
      <c r="ER35" s="0"/>
      <c r="ES35" s="0"/>
      <c r="ET35" s="0"/>
      <c r="EU35" s="0"/>
      <c r="EV35" s="0"/>
      <c r="EW35" s="0"/>
      <c r="EX35" s="0"/>
      <c r="EY35" s="0"/>
      <c r="EZ35" s="0"/>
      <c r="FA35" s="0"/>
      <c r="FB35" s="0"/>
      <c r="FC35" s="0"/>
      <c r="FD35" s="0"/>
      <c r="FE35" s="0"/>
      <c r="FF35" s="0"/>
      <c r="FG35" s="0"/>
      <c r="FH35" s="0"/>
      <c r="FI35" s="0"/>
      <c r="FJ35" s="0"/>
      <c r="FK35" s="0"/>
      <c r="FL35" s="0"/>
      <c r="FM35" s="0"/>
      <c r="FN35" s="0"/>
      <c r="FO35" s="0"/>
      <c r="FP35" s="0"/>
      <c r="FQ35" s="0"/>
      <c r="FR35" s="0"/>
      <c r="FS35" s="0"/>
      <c r="FT35" s="0"/>
      <c r="FU35" s="0"/>
      <c r="FV35" s="0"/>
      <c r="FW35" s="0"/>
      <c r="FX35" s="0"/>
      <c r="FY35" s="0"/>
      <c r="FZ35" s="0"/>
      <c r="GA35" s="0"/>
      <c r="GB35" s="0"/>
      <c r="GC35" s="0"/>
      <c r="GD35" s="0"/>
      <c r="GE35" s="0"/>
      <c r="GF35" s="0"/>
      <c r="GG35" s="0"/>
      <c r="GH35" s="0"/>
      <c r="GI35" s="0"/>
      <c r="GJ35" s="0"/>
      <c r="GK35" s="0"/>
      <c r="GL35" s="0"/>
      <c r="GM35" s="0"/>
      <c r="GN35" s="0"/>
      <c r="GO35" s="0"/>
      <c r="GP35" s="0"/>
      <c r="GQ35" s="0"/>
      <c r="GR35" s="0"/>
      <c r="GS35" s="0"/>
      <c r="GT35" s="0"/>
      <c r="GU35" s="0"/>
      <c r="GV35" s="0"/>
      <c r="GW35" s="0"/>
      <c r="GX35" s="0"/>
      <c r="GY35" s="0"/>
      <c r="GZ35" s="0"/>
      <c r="HA35" s="0"/>
      <c r="HB35" s="0"/>
      <c r="HC35" s="0"/>
      <c r="HD35" s="0"/>
      <c r="HE35" s="0"/>
      <c r="HF35" s="0"/>
      <c r="HG35" s="0"/>
      <c r="HH35" s="0"/>
      <c r="HI35" s="0"/>
      <c r="HJ35" s="0"/>
      <c r="HK35" s="0"/>
      <c r="HL35" s="0"/>
      <c r="HM35" s="0"/>
      <c r="HN35" s="0"/>
      <c r="HO35" s="0"/>
      <c r="HP35" s="0"/>
      <c r="HQ35" s="0"/>
      <c r="HR35" s="0"/>
      <c r="HS35" s="0"/>
      <c r="HT35" s="0"/>
      <c r="HU35" s="0"/>
      <c r="HV35" s="0"/>
      <c r="HW35" s="0"/>
      <c r="HX35" s="0"/>
      <c r="HY35" s="0"/>
      <c r="HZ35" s="0"/>
      <c r="IA35" s="0"/>
      <c r="IB35" s="0"/>
      <c r="IC35" s="0"/>
      <c r="ID35" s="0"/>
      <c r="IE35" s="0"/>
      <c r="IF35" s="0"/>
      <c r="IG35" s="0"/>
      <c r="IH35" s="0"/>
      <c r="II35" s="0"/>
      <c r="IJ35" s="0"/>
      <c r="IK35" s="0"/>
      <c r="IL35" s="0"/>
      <c r="IM35" s="0"/>
      <c r="IN35" s="0"/>
      <c r="IO35" s="0"/>
      <c r="IP35" s="0"/>
      <c r="IQ35" s="0"/>
      <c r="IR35" s="0"/>
      <c r="IS35" s="0"/>
      <c r="IT35" s="0"/>
      <c r="IU35" s="0"/>
      <c r="IV35" s="0"/>
      <c r="IW35" s="0"/>
      <c r="IX35" s="0"/>
      <c r="IY35" s="0"/>
      <c r="IZ35" s="0"/>
      <c r="JA35" s="0"/>
      <c r="JB35" s="0"/>
      <c r="JC35" s="0"/>
      <c r="JD35" s="0"/>
      <c r="JE35" s="0"/>
      <c r="JF35" s="0"/>
      <c r="JG35" s="0"/>
      <c r="JH35" s="0"/>
      <c r="JI35" s="0"/>
      <c r="JJ35" s="0"/>
      <c r="JK35" s="0"/>
      <c r="JL35" s="0"/>
      <c r="JM35" s="0"/>
      <c r="JN35" s="0"/>
      <c r="JO35" s="0"/>
      <c r="JP35" s="0"/>
      <c r="JQ35" s="0"/>
      <c r="JR35" s="0"/>
      <c r="JS35" s="0"/>
      <c r="JT35" s="0"/>
      <c r="JU35" s="0"/>
      <c r="JV35" s="0"/>
      <c r="JW35" s="0"/>
      <c r="JX35" s="0"/>
      <c r="JY35" s="0"/>
      <c r="JZ35" s="0"/>
      <c r="KA35" s="0"/>
      <c r="KB35" s="0"/>
      <c r="KC35" s="0"/>
      <c r="KD35" s="0"/>
      <c r="KE35" s="0"/>
      <c r="KF35" s="0"/>
      <c r="KG35" s="0"/>
      <c r="KH35" s="0"/>
      <c r="KI35" s="0"/>
      <c r="KJ35" s="0"/>
      <c r="KK35" s="0"/>
      <c r="KL35" s="0"/>
      <c r="KM35" s="0"/>
      <c r="KN35" s="0"/>
      <c r="KO35" s="0"/>
      <c r="KP35" s="0"/>
      <c r="KQ35" s="0"/>
      <c r="KR35" s="0"/>
      <c r="KS35" s="0"/>
      <c r="KT35" s="0"/>
      <c r="KU35" s="0"/>
      <c r="KV35" s="0"/>
      <c r="KW35" s="0"/>
      <c r="KX35" s="0"/>
      <c r="KY35" s="0"/>
      <c r="KZ35" s="0"/>
      <c r="LA35" s="0"/>
      <c r="LB35" s="0"/>
      <c r="LC35" s="0"/>
      <c r="LD35" s="0"/>
      <c r="LE35" s="0"/>
      <c r="LF35" s="0"/>
      <c r="LG35" s="0"/>
      <c r="LH35" s="0"/>
      <c r="LI35" s="0"/>
      <c r="LJ35" s="0"/>
      <c r="LK35" s="0"/>
      <c r="LL35" s="0"/>
      <c r="LM35" s="0"/>
      <c r="LN35" s="0"/>
      <c r="LO35" s="0"/>
      <c r="LP35" s="0"/>
      <c r="LQ35" s="0"/>
      <c r="LR35" s="0"/>
      <c r="LS35" s="0"/>
      <c r="LT35" s="0"/>
      <c r="LU35" s="0"/>
      <c r="LV35" s="0"/>
      <c r="LW35" s="0"/>
      <c r="LX35" s="0"/>
      <c r="LY35" s="0"/>
      <c r="LZ35" s="0"/>
      <c r="MA35" s="0"/>
      <c r="MB35" s="0"/>
      <c r="MC35" s="0"/>
      <c r="MD35" s="0"/>
      <c r="ME35" s="0"/>
      <c r="MF35" s="0"/>
      <c r="MG35" s="0"/>
      <c r="MH35" s="0"/>
      <c r="MI35" s="0"/>
      <c r="MJ35" s="0"/>
      <c r="MK35" s="0"/>
      <c r="ML35" s="0"/>
      <c r="MM35" s="0"/>
      <c r="MN35" s="0"/>
      <c r="MO35" s="0"/>
      <c r="MP35" s="0"/>
      <c r="MQ35" s="0"/>
      <c r="MR35" s="0"/>
      <c r="MS35" s="0"/>
      <c r="MT35" s="0"/>
      <c r="MU35" s="0"/>
      <c r="MV35" s="0"/>
      <c r="MW35" s="0"/>
      <c r="MX35" s="0"/>
      <c r="MY35" s="0"/>
      <c r="MZ35" s="0"/>
      <c r="NA35" s="0"/>
      <c r="NB35" s="0"/>
      <c r="NC35" s="0"/>
      <c r="ND35" s="0"/>
      <c r="NE35" s="0"/>
      <c r="NF35" s="0"/>
      <c r="NG35" s="0"/>
      <c r="NH35" s="0"/>
      <c r="NI35" s="0"/>
      <c r="NJ35" s="0"/>
      <c r="NK35" s="0"/>
      <c r="NL35" s="0"/>
      <c r="NM35" s="0"/>
      <c r="NN35" s="0"/>
      <c r="NO35" s="0"/>
      <c r="NP35" s="0"/>
      <c r="NQ35" s="0"/>
      <c r="NR35" s="0"/>
      <c r="NS35" s="0"/>
      <c r="NT35" s="0"/>
      <c r="NU35" s="0"/>
      <c r="NV35" s="0"/>
      <c r="NW35" s="0"/>
      <c r="NX35" s="0"/>
      <c r="NY35" s="0"/>
      <c r="NZ35" s="0"/>
      <c r="OA35" s="0"/>
      <c r="OB35" s="0"/>
      <c r="OC35" s="0"/>
      <c r="OD35" s="0"/>
      <c r="OE35" s="0"/>
      <c r="OF35" s="0"/>
      <c r="OG35" s="0"/>
      <c r="OH35" s="0"/>
      <c r="OI35" s="0"/>
      <c r="OJ35" s="0"/>
      <c r="OK35" s="0"/>
      <c r="OL35" s="0"/>
      <c r="OM35" s="0"/>
      <c r="ON35" s="0"/>
      <c r="OO35" s="0"/>
      <c r="OP35" s="0"/>
      <c r="OQ35" s="0"/>
      <c r="OR35" s="0"/>
      <c r="OS35" s="0"/>
      <c r="OT35" s="0"/>
      <c r="OU35" s="0"/>
      <c r="OV35" s="0"/>
      <c r="OW35" s="0"/>
      <c r="OX35" s="0"/>
      <c r="OY35" s="0"/>
      <c r="OZ35" s="0"/>
      <c r="PA35" s="0"/>
      <c r="PB35" s="0"/>
      <c r="PC35" s="0"/>
      <c r="PD35" s="0"/>
      <c r="PE35" s="0"/>
      <c r="PF35" s="0"/>
      <c r="PG35" s="0"/>
      <c r="PH35" s="0"/>
      <c r="PI35" s="0"/>
      <c r="PJ35" s="0"/>
      <c r="PK35" s="0"/>
      <c r="PL35" s="0"/>
      <c r="PM35" s="0"/>
      <c r="PN35" s="0"/>
      <c r="PO35" s="0"/>
      <c r="PP35" s="0"/>
      <c r="PQ35" s="0"/>
      <c r="PR35" s="0"/>
      <c r="PS35" s="0"/>
      <c r="PT35" s="0"/>
      <c r="PU35" s="0"/>
      <c r="PV35" s="0"/>
      <c r="PW35" s="0"/>
      <c r="PX35" s="0"/>
      <c r="PY35" s="0"/>
      <c r="PZ35" s="0"/>
      <c r="QA35" s="0"/>
      <c r="QB35" s="0"/>
      <c r="QC35" s="0"/>
      <c r="QD35" s="0"/>
      <c r="QE35" s="0"/>
      <c r="QF35" s="0"/>
      <c r="QG35" s="0"/>
      <c r="QH35" s="0"/>
      <c r="QI35" s="0"/>
      <c r="QJ35" s="0"/>
      <c r="QK35" s="0"/>
      <c r="QL35" s="0"/>
      <c r="QM35" s="0"/>
      <c r="QN35" s="0"/>
      <c r="QO35" s="0"/>
      <c r="QP35" s="0"/>
      <c r="QQ35" s="0"/>
      <c r="QR35" s="0"/>
      <c r="QS35" s="0"/>
      <c r="QT35" s="0"/>
      <c r="QU35" s="0"/>
      <c r="QV35" s="0"/>
      <c r="QW35" s="0"/>
      <c r="QX35" s="0"/>
      <c r="QY35" s="0"/>
      <c r="QZ35" s="0"/>
      <c r="RA35" s="0"/>
      <c r="RB35" s="0"/>
      <c r="RC35" s="0"/>
      <c r="RD35" s="0"/>
      <c r="RE35" s="0"/>
      <c r="RF35" s="0"/>
      <c r="RG35" s="0"/>
      <c r="RH35" s="0"/>
      <c r="RI35" s="0"/>
      <c r="RJ35" s="0"/>
      <c r="RK35" s="0"/>
      <c r="RL35" s="0"/>
      <c r="RM35" s="0"/>
      <c r="RN35" s="0"/>
      <c r="RO35" s="0"/>
      <c r="RP35" s="0"/>
      <c r="RQ35" s="0"/>
      <c r="RR35" s="0"/>
      <c r="RS35" s="0"/>
      <c r="RT35" s="0"/>
      <c r="RU35" s="0"/>
      <c r="RV35" s="0"/>
      <c r="RW35" s="0"/>
      <c r="RX35" s="0"/>
      <c r="RY35" s="0"/>
      <c r="RZ35" s="0"/>
      <c r="SA35" s="0"/>
      <c r="SB35" s="0"/>
      <c r="SC35" s="0"/>
      <c r="SD35" s="0"/>
      <c r="SE35" s="0"/>
      <c r="SF35" s="0"/>
      <c r="SG35" s="0"/>
      <c r="SH35" s="0"/>
      <c r="SI35" s="0"/>
      <c r="SJ35" s="0"/>
      <c r="SK35" s="0"/>
      <c r="SL35" s="0"/>
      <c r="SM35" s="0"/>
      <c r="SN35" s="0"/>
      <c r="SO35" s="0"/>
      <c r="SP35" s="0"/>
      <c r="SQ35" s="0"/>
      <c r="SR35" s="0"/>
      <c r="SS35" s="0"/>
      <c r="ST35" s="0"/>
      <c r="SU35" s="0"/>
      <c r="SV35" s="0"/>
      <c r="SW35" s="0"/>
      <c r="SX35" s="0"/>
      <c r="SY35" s="0"/>
      <c r="SZ35" s="0"/>
      <c r="TA35" s="0"/>
      <c r="TB35" s="0"/>
      <c r="TC35" s="0"/>
      <c r="TD35" s="0"/>
      <c r="TE35" s="0"/>
      <c r="TF35" s="0"/>
      <c r="TG35" s="0"/>
      <c r="TH35" s="0"/>
      <c r="TI35" s="0"/>
      <c r="TJ35" s="0"/>
      <c r="TK35" s="0"/>
      <c r="TL35" s="0"/>
      <c r="TM35" s="0"/>
      <c r="TN35" s="0"/>
      <c r="TO35" s="0"/>
      <c r="TP35" s="0"/>
      <c r="TQ35" s="0"/>
      <c r="TR35" s="0"/>
      <c r="TS35" s="0"/>
      <c r="TT35" s="0"/>
      <c r="TU35" s="0"/>
      <c r="TV35" s="0"/>
      <c r="TW35" s="0"/>
      <c r="TX35" s="0"/>
      <c r="TY35" s="0"/>
      <c r="TZ35" s="0"/>
      <c r="UA35" s="0"/>
      <c r="UB35" s="0"/>
      <c r="UC35" s="0"/>
      <c r="UD35" s="0"/>
      <c r="UE35" s="0"/>
      <c r="UF35" s="0"/>
      <c r="UG35" s="0"/>
      <c r="UH35" s="0"/>
      <c r="UI35" s="0"/>
      <c r="UJ35" s="0"/>
      <c r="UK35" s="0"/>
      <c r="UL35" s="0"/>
      <c r="UM35" s="0"/>
      <c r="UN35" s="0"/>
      <c r="UO35" s="0"/>
      <c r="UP35" s="0"/>
      <c r="UQ35" s="0"/>
      <c r="UR35" s="0"/>
      <c r="US35" s="0"/>
      <c r="UT35" s="0"/>
      <c r="UU35" s="0"/>
      <c r="UV35" s="0"/>
      <c r="UW35" s="0"/>
      <c r="UX35" s="0"/>
      <c r="UY35" s="0"/>
      <c r="UZ35" s="0"/>
      <c r="VA35" s="0"/>
      <c r="VB35" s="0"/>
      <c r="VC35" s="0"/>
      <c r="VD35" s="0"/>
      <c r="VE35" s="0"/>
      <c r="VF35" s="0"/>
      <c r="VG35" s="0"/>
      <c r="VH35" s="0"/>
      <c r="VI35" s="0"/>
      <c r="VJ35" s="0"/>
      <c r="VK35" s="0"/>
      <c r="VL35" s="0"/>
      <c r="VM35" s="0"/>
      <c r="VN35" s="0"/>
      <c r="VO35" s="0"/>
      <c r="VP35" s="0"/>
      <c r="VQ35" s="0"/>
      <c r="VR35" s="0"/>
      <c r="VS35" s="0"/>
      <c r="VT35" s="0"/>
      <c r="VU35" s="0"/>
      <c r="VV35" s="0"/>
      <c r="VW35" s="0"/>
      <c r="VX35" s="0"/>
      <c r="VY35" s="0"/>
      <c r="VZ35" s="0"/>
      <c r="WA35" s="0"/>
      <c r="WB35" s="0"/>
      <c r="WC35" s="0"/>
      <c r="WD35" s="0"/>
      <c r="WE35" s="0"/>
      <c r="WF35" s="0"/>
      <c r="WG35" s="0"/>
      <c r="WH35" s="0"/>
      <c r="WI35" s="0"/>
      <c r="WJ35" s="0"/>
      <c r="WK35" s="0"/>
      <c r="WL35" s="0"/>
      <c r="WM35" s="0"/>
      <c r="WN35" s="0"/>
      <c r="WO35" s="0"/>
      <c r="WP35" s="0"/>
      <c r="WQ35" s="0"/>
      <c r="WR35" s="0"/>
      <c r="WS35" s="0"/>
      <c r="WT35" s="0"/>
      <c r="WU35" s="0"/>
      <c r="WV35" s="0"/>
      <c r="WW35" s="0"/>
      <c r="WX35" s="0"/>
      <c r="WY35" s="0"/>
      <c r="WZ35" s="0"/>
      <c r="XA35" s="0"/>
      <c r="XB35" s="0"/>
      <c r="XC35" s="0"/>
      <c r="XD35" s="0"/>
      <c r="XE35" s="0"/>
      <c r="XF35" s="0"/>
      <c r="XG35" s="0"/>
      <c r="XH35" s="0"/>
      <c r="XI35" s="0"/>
      <c r="XJ35" s="0"/>
      <c r="XK35" s="0"/>
      <c r="XL35" s="0"/>
      <c r="XM35" s="0"/>
      <c r="XN35" s="0"/>
      <c r="XO35" s="0"/>
      <c r="XP35" s="0"/>
      <c r="XQ35" s="0"/>
      <c r="XR35" s="0"/>
      <c r="XS35" s="0"/>
      <c r="XT35" s="0"/>
      <c r="XU35" s="0"/>
      <c r="XV35" s="0"/>
      <c r="XW35" s="0"/>
      <c r="XX35" s="0"/>
      <c r="XY35" s="0"/>
      <c r="XZ35" s="0"/>
      <c r="YA35" s="0"/>
      <c r="YB35" s="0"/>
      <c r="YC35" s="0"/>
      <c r="YD35" s="0"/>
      <c r="YE35" s="0"/>
      <c r="YF35" s="0"/>
      <c r="YG35" s="0"/>
      <c r="YH35" s="0"/>
      <c r="YI35" s="0"/>
      <c r="YJ35" s="0"/>
      <c r="YK35" s="0"/>
      <c r="YL35" s="0"/>
      <c r="YM35" s="0"/>
      <c r="YN35" s="0"/>
      <c r="YO35" s="0"/>
      <c r="YP35" s="0"/>
      <c r="YQ35" s="0"/>
      <c r="YR35" s="0"/>
      <c r="YS35" s="0"/>
      <c r="YT35" s="0"/>
      <c r="YU35" s="0"/>
      <c r="YV35" s="0"/>
      <c r="YW35" s="0"/>
      <c r="YX35" s="0"/>
      <c r="YY35" s="0"/>
      <c r="YZ35" s="0"/>
      <c r="ZA35" s="0"/>
      <c r="ZB35" s="0"/>
      <c r="ZC35" s="0"/>
      <c r="ZD35" s="0"/>
      <c r="ZE35" s="0"/>
      <c r="ZF35" s="0"/>
      <c r="ZG35" s="0"/>
      <c r="ZH35" s="0"/>
      <c r="ZI35" s="0"/>
      <c r="ZJ35" s="0"/>
      <c r="ZK35" s="0"/>
      <c r="ZL35" s="0"/>
      <c r="ZM35" s="0"/>
      <c r="ZN35" s="0"/>
      <c r="ZO35" s="0"/>
      <c r="ZP35" s="0"/>
      <c r="ZQ35" s="0"/>
      <c r="ZR35" s="0"/>
      <c r="ZS35" s="0"/>
      <c r="ZT35" s="0"/>
      <c r="ZU35" s="0"/>
      <c r="ZV35" s="0"/>
      <c r="ZW35" s="0"/>
      <c r="ZX35" s="0"/>
      <c r="ZY35" s="0"/>
      <c r="ZZ35" s="0"/>
      <c r="AAA35" s="0"/>
      <c r="AAB35" s="0"/>
      <c r="AAC35" s="0"/>
      <c r="AAD35" s="0"/>
      <c r="AAE35" s="0"/>
      <c r="AAF35" s="0"/>
      <c r="AAG35" s="0"/>
      <c r="AAH35" s="0"/>
      <c r="AAI35" s="0"/>
      <c r="AAJ35" s="0"/>
      <c r="AAK35" s="0"/>
      <c r="AAL35" s="0"/>
      <c r="AAM35" s="0"/>
      <c r="AAN35" s="0"/>
      <c r="AAO35" s="0"/>
      <c r="AAP35" s="0"/>
      <c r="AAQ35" s="0"/>
      <c r="AAR35" s="0"/>
      <c r="AAS35" s="0"/>
      <c r="AAT35" s="0"/>
      <c r="AAU35" s="0"/>
      <c r="AAV35" s="0"/>
      <c r="AAW35" s="0"/>
      <c r="AAX35" s="0"/>
      <c r="AAY35" s="0"/>
      <c r="AAZ35" s="0"/>
      <c r="ABA35" s="0"/>
      <c r="ABB35" s="0"/>
      <c r="ABC35" s="0"/>
      <c r="ABD35" s="0"/>
      <c r="ABE35" s="0"/>
      <c r="ABF35" s="0"/>
      <c r="ABG35" s="0"/>
      <c r="ABH35" s="0"/>
      <c r="ABI35" s="0"/>
      <c r="ABJ35" s="0"/>
      <c r="ABK35" s="0"/>
      <c r="ABL35" s="0"/>
      <c r="ABM35" s="0"/>
      <c r="ABN35" s="0"/>
      <c r="ABO35" s="0"/>
      <c r="ABP35" s="0"/>
      <c r="ABQ35" s="0"/>
      <c r="ABR35" s="0"/>
      <c r="ABS35" s="0"/>
      <c r="ABT35" s="0"/>
      <c r="ABU35" s="0"/>
      <c r="ABV35" s="0"/>
      <c r="ABW35" s="0"/>
      <c r="ABX35" s="0"/>
      <c r="ABY35" s="0"/>
      <c r="ABZ35" s="0"/>
      <c r="ACA35" s="0"/>
      <c r="ACB35" s="0"/>
      <c r="ACC35" s="0"/>
      <c r="ACD35" s="0"/>
      <c r="ACE35" s="0"/>
      <c r="ACF35" s="0"/>
      <c r="ACG35" s="0"/>
      <c r="ACH35" s="0"/>
      <c r="ACI35" s="0"/>
      <c r="ACJ35" s="0"/>
      <c r="ACK35" s="0"/>
      <c r="ACL35" s="0"/>
      <c r="ACM35" s="0"/>
      <c r="ACN35" s="0"/>
      <c r="ACO35" s="0"/>
      <c r="ACP35" s="0"/>
      <c r="ACQ35" s="0"/>
      <c r="ACR35" s="0"/>
      <c r="ACS35" s="0"/>
      <c r="ACT35" s="0"/>
      <c r="ACU35" s="0"/>
      <c r="ACV35" s="0"/>
      <c r="ACW35" s="0"/>
      <c r="ACX35" s="0"/>
      <c r="ACY35" s="0"/>
      <c r="ACZ35" s="0"/>
      <c r="ADA35" s="0"/>
      <c r="ADB35" s="0"/>
      <c r="ADC35" s="0"/>
      <c r="ADD35" s="0"/>
      <c r="ADE35" s="0"/>
      <c r="ADF35" s="0"/>
      <c r="ADG35" s="0"/>
      <c r="ADH35" s="0"/>
      <c r="ADI35" s="0"/>
      <c r="ADJ35" s="0"/>
      <c r="ADK35" s="0"/>
      <c r="ADL35" s="0"/>
      <c r="ADM35" s="0"/>
      <c r="ADN35" s="0"/>
      <c r="ADO35" s="0"/>
      <c r="ADP35" s="0"/>
      <c r="ADQ35" s="0"/>
      <c r="ADR35" s="0"/>
      <c r="ADS35" s="0"/>
      <c r="ADT35" s="0"/>
      <c r="ADU35" s="0"/>
      <c r="ADV35" s="0"/>
      <c r="ADW35" s="0"/>
      <c r="ADX35" s="0"/>
      <c r="ADY35" s="0"/>
      <c r="ADZ35" s="0"/>
      <c r="AEA35" s="0"/>
      <c r="AEB35" s="0"/>
      <c r="AEC35" s="0"/>
      <c r="AED35" s="0"/>
      <c r="AEE35" s="0"/>
      <c r="AEF35" s="0"/>
      <c r="AEG35" s="0"/>
      <c r="AEH35" s="0"/>
      <c r="AEI35" s="0"/>
      <c r="AEJ35" s="0"/>
      <c r="AEK35" s="0"/>
      <c r="AEL35" s="0"/>
      <c r="AEM35" s="0"/>
      <c r="AEN35" s="0"/>
      <c r="AEO35" s="0"/>
      <c r="AEP35" s="0"/>
      <c r="AEQ35" s="0"/>
      <c r="AER35" s="0"/>
      <c r="AES35" s="0"/>
      <c r="AET35" s="0"/>
      <c r="AEU35" s="0"/>
      <c r="AEV35" s="0"/>
      <c r="AEW35" s="0"/>
      <c r="AEX35" s="0"/>
      <c r="AEY35" s="0"/>
      <c r="AEZ35" s="0"/>
      <c r="AFA35" s="0"/>
      <c r="AFB35" s="0"/>
      <c r="AFC35" s="0"/>
      <c r="AFD35" s="0"/>
      <c r="AFE35" s="0"/>
      <c r="AFF35" s="0"/>
      <c r="AFG35" s="0"/>
      <c r="AFH35" s="0"/>
      <c r="AFI35" s="0"/>
      <c r="AFJ35" s="0"/>
      <c r="AFK35" s="0"/>
      <c r="AFL35" s="0"/>
      <c r="AFM35" s="0"/>
      <c r="AFN35" s="0"/>
      <c r="AFO35" s="0"/>
      <c r="AFP35" s="0"/>
      <c r="AFQ35" s="0"/>
      <c r="AFR35" s="0"/>
      <c r="AFS35" s="0"/>
      <c r="AFT35" s="0"/>
      <c r="AFU35" s="0"/>
      <c r="AFV35" s="0"/>
      <c r="AFW35" s="0"/>
      <c r="AFX35" s="0"/>
      <c r="AFY35" s="0"/>
      <c r="AFZ35" s="0"/>
      <c r="AGA35" s="0"/>
      <c r="AGB35" s="0"/>
      <c r="AGC35" s="0"/>
      <c r="AGD35" s="0"/>
      <c r="AGE35" s="0"/>
      <c r="AGF35" s="0"/>
      <c r="AGG35" s="0"/>
      <c r="AGH35" s="0"/>
      <c r="AGI35" s="0"/>
      <c r="AGJ35" s="0"/>
      <c r="AGK35" s="0"/>
      <c r="AGL35" s="0"/>
      <c r="AGM35" s="0"/>
      <c r="AGN35" s="0"/>
      <c r="AGO35" s="0"/>
      <c r="AGP35" s="0"/>
      <c r="AGQ35" s="0"/>
      <c r="AGR35" s="0"/>
      <c r="AGS35" s="0"/>
      <c r="AGT35" s="0"/>
      <c r="AGU35" s="0"/>
      <c r="AGV35" s="0"/>
      <c r="AGW35" s="0"/>
      <c r="AGX35" s="0"/>
      <c r="AGY35" s="0"/>
      <c r="AGZ35" s="0"/>
      <c r="AHA35" s="0"/>
      <c r="AHB35" s="0"/>
      <c r="AHC35" s="0"/>
      <c r="AHD35" s="0"/>
      <c r="AHE35" s="0"/>
      <c r="AHF35" s="0"/>
      <c r="AHG35" s="0"/>
      <c r="AHH35" s="0"/>
      <c r="AHI35" s="0"/>
      <c r="AHJ35" s="0"/>
      <c r="AHK35" s="0"/>
      <c r="AHL35" s="0"/>
      <c r="AHM35" s="0"/>
      <c r="AHN35" s="0"/>
      <c r="AHO35" s="0"/>
      <c r="AHP35" s="0"/>
      <c r="AHQ35" s="0"/>
      <c r="AHR35" s="0"/>
      <c r="AHS35" s="0"/>
      <c r="AHT35" s="0"/>
      <c r="AHU35" s="0"/>
      <c r="AHV35" s="0"/>
      <c r="AHW35" s="0"/>
      <c r="AHX35" s="0"/>
      <c r="AHY35" s="0"/>
      <c r="AHZ35" s="0"/>
      <c r="AIA35" s="0"/>
      <c r="AIB35" s="0"/>
      <c r="AIC35" s="0"/>
      <c r="AID35" s="0"/>
      <c r="AIE35" s="0"/>
      <c r="AIF35" s="0"/>
      <c r="AIG35" s="0"/>
      <c r="AIH35" s="0"/>
      <c r="AII35" s="0"/>
      <c r="AIJ35" s="0"/>
      <c r="AIK35" s="0"/>
      <c r="AIL35" s="0"/>
      <c r="AIM35" s="0"/>
      <c r="AIN35" s="0"/>
      <c r="AIO35" s="0"/>
      <c r="AIP35" s="0"/>
      <c r="AIQ35" s="0"/>
      <c r="AIR35" s="0"/>
      <c r="AIS35" s="0"/>
      <c r="AIT35" s="0"/>
      <c r="AIU35" s="0"/>
      <c r="AIV35" s="0"/>
      <c r="AIW35" s="0"/>
      <c r="AIX35" s="0"/>
      <c r="AIY35" s="0"/>
      <c r="AIZ35" s="0"/>
      <c r="AJA35" s="0"/>
      <c r="AJB35" s="0"/>
      <c r="AJC35" s="0"/>
      <c r="AJD35" s="0"/>
      <c r="AJE35" s="0"/>
      <c r="AJF35" s="0"/>
      <c r="AJG35" s="0"/>
      <c r="AJH35" s="0"/>
      <c r="AJI35" s="0"/>
      <c r="AJJ35" s="0"/>
      <c r="AJK35" s="0"/>
      <c r="AJL35" s="0"/>
      <c r="AJM35" s="0"/>
      <c r="AJN35" s="0"/>
      <c r="AJO35" s="0"/>
      <c r="AJP35" s="0"/>
      <c r="AJQ35" s="0"/>
      <c r="AJR35" s="0"/>
      <c r="AJS35" s="0"/>
      <c r="AJT35" s="0"/>
      <c r="AJU35" s="0"/>
      <c r="AJV35" s="0"/>
      <c r="AJW35" s="0"/>
      <c r="AJX35" s="0"/>
      <c r="AJY35" s="0"/>
      <c r="AJZ35" s="0"/>
      <c r="AKA35" s="0"/>
      <c r="AKB35" s="0"/>
      <c r="AKC35" s="0"/>
      <c r="AKD35" s="0"/>
      <c r="AKE35" s="0"/>
      <c r="AKF35" s="0"/>
      <c r="AKG35" s="0"/>
      <c r="AKH35" s="0"/>
      <c r="AKI35" s="0"/>
      <c r="AKJ35" s="0"/>
      <c r="AKK35" s="0"/>
      <c r="AKL35" s="0"/>
      <c r="AKM35" s="0"/>
      <c r="AKN35" s="0"/>
      <c r="AKO35" s="0"/>
      <c r="AKP35" s="0"/>
      <c r="AKQ35" s="0"/>
      <c r="AKR35" s="0"/>
      <c r="AKS35" s="0"/>
      <c r="AKT35" s="0"/>
      <c r="AKU35" s="0"/>
      <c r="AKV35" s="0"/>
      <c r="AKW35" s="0"/>
      <c r="AKX35" s="0"/>
      <c r="AKY35" s="0"/>
      <c r="AKZ35" s="0"/>
      <c r="ALA35" s="0"/>
      <c r="ALB35" s="0"/>
      <c r="ALC35" s="0"/>
      <c r="ALD35" s="0"/>
      <c r="ALE35" s="0"/>
      <c r="ALF35" s="0"/>
      <c r="ALG35" s="0"/>
      <c r="ALH35" s="0"/>
      <c r="ALI35" s="0"/>
      <c r="ALJ35" s="0"/>
      <c r="ALK35" s="0"/>
      <c r="ALL35" s="0"/>
      <c r="ALM35" s="0"/>
      <c r="ALN35" s="0"/>
      <c r="ALO35" s="0"/>
      <c r="ALP35" s="0"/>
      <c r="ALQ35" s="0"/>
      <c r="ALR35" s="0"/>
      <c r="ALS35" s="0"/>
      <c r="ALT35" s="0"/>
      <c r="ALU35" s="0"/>
      <c r="ALV35" s="0"/>
      <c r="ALW35" s="0"/>
      <c r="ALX35" s="0"/>
      <c r="ALY35" s="0"/>
      <c r="ALZ35" s="0"/>
      <c r="AMA35" s="0"/>
      <c r="AMB35" s="0"/>
      <c r="AMC35" s="0"/>
      <c r="AMD35" s="0"/>
      <c r="AME35" s="0"/>
      <c r="AMF35" s="0"/>
      <c r="AMG35" s="0"/>
      <c r="AMH35" s="0"/>
      <c r="AMI35" s="0"/>
      <c r="AMJ35" s="0"/>
    </row>
    <row r="36" customFormat="false" ht="17" hidden="false" customHeight="true" outlineLevel="0" collapsed="false">
      <c r="A36" s="0"/>
      <c r="B36" s="0"/>
      <c r="C36" s="0"/>
      <c r="D36" s="0"/>
      <c r="E36" s="0"/>
      <c r="F36" s="0"/>
      <c r="G36" s="0"/>
      <c r="H36" s="0"/>
      <c r="I36" s="0"/>
      <c r="J36" s="0"/>
      <c r="K36" s="0"/>
      <c r="L36" s="0"/>
      <c r="M36" s="0"/>
      <c r="N36" s="0"/>
      <c r="O36" s="0"/>
      <c r="P36" s="0"/>
      <c r="Q36" s="0"/>
      <c r="R36" s="0"/>
      <c r="S36" s="0"/>
      <c r="T36" s="0"/>
      <c r="U36" s="0"/>
      <c r="V36" s="0"/>
      <c r="W36" s="0"/>
      <c r="X36" s="0"/>
      <c r="Y36" s="0"/>
      <c r="Z36" s="0"/>
      <c r="AA36" s="0"/>
      <c r="AB36" s="0"/>
      <c r="AC36" s="0"/>
      <c r="AD36" s="0"/>
      <c r="AE36" s="0"/>
      <c r="AF36" s="0"/>
      <c r="AG36" s="0"/>
      <c r="AH36" s="0"/>
      <c r="AI36" s="0"/>
      <c r="AJ36" s="0"/>
      <c r="AK36" s="0"/>
      <c r="AL36" s="0"/>
      <c r="AM36" s="0"/>
      <c r="AN36" s="0"/>
      <c r="AO36" s="0"/>
      <c r="AP36" s="0"/>
      <c r="AQ36" s="0"/>
      <c r="AR36" s="0"/>
      <c r="AS36" s="0"/>
      <c r="AT36" s="0"/>
      <c r="AU36" s="0"/>
      <c r="AV36" s="0"/>
      <c r="AW36" s="0"/>
      <c r="AX36" s="0"/>
      <c r="AY36" s="0"/>
      <c r="AZ36" s="0"/>
      <c r="BA36" s="0"/>
      <c r="BB36" s="0"/>
      <c r="BC36" s="0"/>
      <c r="BD36" s="0"/>
      <c r="BE36" s="0"/>
      <c r="BF36" s="0"/>
      <c r="BG36" s="0"/>
      <c r="BH36" s="0"/>
      <c r="BI36" s="0"/>
      <c r="BJ36" s="0"/>
      <c r="BK36" s="0"/>
      <c r="BL36" s="0"/>
      <c r="BM36" s="0"/>
      <c r="BN36" s="0"/>
      <c r="BO36" s="0"/>
      <c r="BP36" s="0"/>
      <c r="BQ36" s="0"/>
      <c r="BR36" s="0"/>
      <c r="BS36" s="0"/>
      <c r="BT36" s="0"/>
      <c r="BU36" s="0"/>
      <c r="BV36" s="0"/>
      <c r="BW36" s="0"/>
      <c r="BX36" s="0"/>
      <c r="BY36" s="0"/>
      <c r="BZ36" s="0"/>
      <c r="CA36" s="0"/>
      <c r="CB36" s="0"/>
      <c r="CC36" s="0"/>
      <c r="CD36" s="0"/>
      <c r="CE36" s="0"/>
      <c r="CF36" s="0"/>
      <c r="CG36" s="0"/>
      <c r="CH36" s="0"/>
      <c r="CI36" s="0"/>
      <c r="CJ36" s="0"/>
      <c r="CK36" s="0"/>
      <c r="CL36" s="0"/>
      <c r="CM36" s="0"/>
      <c r="CN36" s="0"/>
      <c r="CO36" s="0"/>
      <c r="CP36" s="0"/>
      <c r="CQ36" s="0"/>
      <c r="CR36" s="0"/>
      <c r="CS36" s="0"/>
      <c r="CT36" s="0"/>
      <c r="CU36" s="0"/>
      <c r="CV36" s="0"/>
      <c r="CW36" s="0"/>
      <c r="CX36" s="0"/>
      <c r="CY36" s="0"/>
      <c r="CZ36" s="0"/>
      <c r="DA36" s="0"/>
      <c r="DB36" s="0"/>
      <c r="DC36" s="0"/>
      <c r="DD36" s="0"/>
      <c r="DE36" s="0"/>
      <c r="DF36" s="0"/>
      <c r="DG36" s="0"/>
      <c r="DH36" s="0"/>
      <c r="DI36" s="0"/>
      <c r="DJ36" s="0"/>
      <c r="DK36" s="0"/>
      <c r="DL36" s="0"/>
      <c r="DM36" s="0"/>
      <c r="DN36" s="0"/>
      <c r="DO36" s="0"/>
      <c r="DP36" s="0"/>
      <c r="DQ36" s="0"/>
      <c r="DR36" s="0"/>
      <c r="DS36" s="0"/>
      <c r="DT36" s="0"/>
      <c r="DU36" s="0"/>
      <c r="DV36" s="0"/>
      <c r="DW36" s="0"/>
      <c r="DX36" s="0"/>
      <c r="DY36" s="0"/>
      <c r="DZ36" s="0"/>
      <c r="EA36" s="0"/>
      <c r="EB36" s="0"/>
      <c r="EC36" s="0"/>
      <c r="ED36" s="0"/>
      <c r="EE36" s="0"/>
      <c r="EF36" s="0"/>
      <c r="EG36" s="0"/>
      <c r="EH36" s="0"/>
      <c r="EI36" s="0"/>
      <c r="EJ36" s="0"/>
      <c r="EK36" s="0"/>
      <c r="EL36" s="0"/>
      <c r="EM36" s="0"/>
      <c r="EN36" s="0"/>
      <c r="EO36" s="0"/>
      <c r="EP36" s="0"/>
      <c r="EQ36" s="0"/>
      <c r="ER36" s="0"/>
      <c r="ES36" s="0"/>
      <c r="ET36" s="0"/>
      <c r="EU36" s="0"/>
      <c r="EV36" s="0"/>
      <c r="EW36" s="0"/>
      <c r="EX36" s="0"/>
      <c r="EY36" s="0"/>
      <c r="EZ36" s="0"/>
      <c r="FA36" s="0"/>
      <c r="FB36" s="0"/>
      <c r="FC36" s="0"/>
      <c r="FD36" s="0"/>
      <c r="FE36" s="0"/>
      <c r="FF36" s="0"/>
      <c r="FG36" s="0"/>
      <c r="FH36" s="0"/>
      <c r="FI36" s="0"/>
      <c r="FJ36" s="0"/>
      <c r="FK36" s="0"/>
      <c r="FL36" s="0"/>
      <c r="FM36" s="0"/>
      <c r="FN36" s="0"/>
      <c r="FO36" s="0"/>
      <c r="FP36" s="0"/>
      <c r="FQ36" s="0"/>
      <c r="FR36" s="0"/>
      <c r="FS36" s="0"/>
      <c r="FT36" s="0"/>
      <c r="FU36" s="0"/>
      <c r="FV36" s="0"/>
      <c r="FW36" s="0"/>
      <c r="FX36" s="0"/>
      <c r="FY36" s="0"/>
      <c r="FZ36" s="0"/>
      <c r="GA36" s="0"/>
      <c r="GB36" s="0"/>
      <c r="GC36" s="0"/>
      <c r="GD36" s="0"/>
      <c r="GE36" s="0"/>
      <c r="GF36" s="0"/>
      <c r="GG36" s="0"/>
      <c r="GH36" s="0"/>
      <c r="GI36" s="0"/>
      <c r="GJ36" s="0"/>
      <c r="GK36" s="0"/>
      <c r="GL36" s="0"/>
      <c r="GM36" s="0"/>
      <c r="GN36" s="0"/>
      <c r="GO36" s="0"/>
      <c r="GP36" s="0"/>
      <c r="GQ36" s="0"/>
      <c r="GR36" s="0"/>
      <c r="GS36" s="0"/>
      <c r="GT36" s="0"/>
      <c r="GU36" s="0"/>
      <c r="GV36" s="0"/>
      <c r="GW36" s="0"/>
      <c r="GX36" s="0"/>
      <c r="GY36" s="0"/>
      <c r="GZ36" s="0"/>
      <c r="HA36" s="0"/>
      <c r="HB36" s="0"/>
      <c r="HC36" s="0"/>
      <c r="HD36" s="0"/>
      <c r="HE36" s="0"/>
      <c r="HF36" s="0"/>
      <c r="HG36" s="0"/>
      <c r="HH36" s="0"/>
      <c r="HI36" s="0"/>
      <c r="HJ36" s="0"/>
      <c r="HK36" s="0"/>
      <c r="HL36" s="0"/>
      <c r="HM36" s="0"/>
      <c r="HN36" s="0"/>
      <c r="HO36" s="0"/>
      <c r="HP36" s="0"/>
      <c r="HQ36" s="0"/>
      <c r="HR36" s="0"/>
      <c r="HS36" s="0"/>
      <c r="HT36" s="0"/>
      <c r="HU36" s="0"/>
      <c r="HV36" s="0"/>
      <c r="HW36" s="0"/>
      <c r="HX36" s="0"/>
      <c r="HY36" s="0"/>
      <c r="HZ36" s="0"/>
      <c r="IA36" s="0"/>
      <c r="IB36" s="0"/>
      <c r="IC36" s="0"/>
      <c r="ID36" s="0"/>
      <c r="IE36" s="0"/>
      <c r="IF36" s="0"/>
      <c r="IG36" s="0"/>
      <c r="IH36" s="0"/>
      <c r="II36" s="0"/>
      <c r="IJ36" s="0"/>
      <c r="IK36" s="0"/>
      <c r="IL36" s="0"/>
      <c r="IM36" s="0"/>
      <c r="IN36" s="0"/>
      <c r="IO36" s="0"/>
      <c r="IP36" s="0"/>
      <c r="IQ36" s="0"/>
      <c r="IR36" s="0"/>
      <c r="IS36" s="0"/>
      <c r="IT36" s="0"/>
      <c r="IU36" s="0"/>
      <c r="IV36" s="0"/>
      <c r="IW36" s="0"/>
      <c r="IX36" s="0"/>
      <c r="IY36" s="0"/>
      <c r="IZ36" s="0"/>
      <c r="JA36" s="0"/>
      <c r="JB36" s="0"/>
      <c r="JC36" s="0"/>
      <c r="JD36" s="0"/>
      <c r="JE36" s="0"/>
      <c r="JF36" s="0"/>
      <c r="JG36" s="0"/>
      <c r="JH36" s="0"/>
      <c r="JI36" s="0"/>
      <c r="JJ36" s="0"/>
      <c r="JK36" s="0"/>
      <c r="JL36" s="0"/>
      <c r="JM36" s="0"/>
      <c r="JN36" s="0"/>
      <c r="JO36" s="0"/>
      <c r="JP36" s="0"/>
      <c r="JQ36" s="0"/>
      <c r="JR36" s="0"/>
      <c r="JS36" s="0"/>
      <c r="JT36" s="0"/>
      <c r="JU36" s="0"/>
      <c r="JV36" s="0"/>
      <c r="JW36" s="0"/>
      <c r="JX36" s="0"/>
      <c r="JY36" s="0"/>
      <c r="JZ36" s="0"/>
      <c r="KA36" s="0"/>
      <c r="KB36" s="0"/>
      <c r="KC36" s="0"/>
      <c r="KD36" s="0"/>
      <c r="KE36" s="0"/>
      <c r="KF36" s="0"/>
      <c r="KG36" s="0"/>
      <c r="KH36" s="0"/>
      <c r="KI36" s="0"/>
      <c r="KJ36" s="0"/>
      <c r="KK36" s="0"/>
      <c r="KL36" s="0"/>
      <c r="KM36" s="0"/>
      <c r="KN36" s="0"/>
      <c r="KO36" s="0"/>
      <c r="KP36" s="0"/>
      <c r="KQ36" s="0"/>
      <c r="KR36" s="0"/>
      <c r="KS36" s="0"/>
      <c r="KT36" s="0"/>
      <c r="KU36" s="0"/>
      <c r="KV36" s="0"/>
      <c r="KW36" s="0"/>
      <c r="KX36" s="0"/>
      <c r="KY36" s="0"/>
      <c r="KZ36" s="0"/>
      <c r="LA36" s="0"/>
      <c r="LB36" s="0"/>
      <c r="LC36" s="0"/>
      <c r="LD36" s="0"/>
      <c r="LE36" s="0"/>
      <c r="LF36" s="0"/>
      <c r="LG36" s="0"/>
      <c r="LH36" s="0"/>
      <c r="LI36" s="0"/>
      <c r="LJ36" s="0"/>
      <c r="LK36" s="0"/>
      <c r="LL36" s="0"/>
      <c r="LM36" s="0"/>
      <c r="LN36" s="0"/>
      <c r="LO36" s="0"/>
      <c r="LP36" s="0"/>
      <c r="LQ36" s="0"/>
      <c r="LR36" s="0"/>
      <c r="LS36" s="0"/>
      <c r="LT36" s="0"/>
      <c r="LU36" s="0"/>
      <c r="LV36" s="0"/>
      <c r="LW36" s="0"/>
      <c r="LX36" s="0"/>
      <c r="LY36" s="0"/>
      <c r="LZ36" s="0"/>
      <c r="MA36" s="0"/>
      <c r="MB36" s="0"/>
      <c r="MC36" s="0"/>
      <c r="MD36" s="0"/>
      <c r="ME36" s="0"/>
      <c r="MF36" s="0"/>
      <c r="MG36" s="0"/>
      <c r="MH36" s="0"/>
      <c r="MI36" s="0"/>
      <c r="MJ36" s="0"/>
      <c r="MK36" s="0"/>
      <c r="ML36" s="0"/>
      <c r="MM36" s="0"/>
      <c r="MN36" s="0"/>
      <c r="MO36" s="0"/>
      <c r="MP36" s="0"/>
      <c r="MQ36" s="0"/>
      <c r="MR36" s="0"/>
      <c r="MS36" s="0"/>
      <c r="MT36" s="0"/>
      <c r="MU36" s="0"/>
      <c r="MV36" s="0"/>
      <c r="MW36" s="0"/>
      <c r="MX36" s="0"/>
      <c r="MY36" s="0"/>
      <c r="MZ36" s="0"/>
      <c r="NA36" s="0"/>
      <c r="NB36" s="0"/>
      <c r="NC36" s="0"/>
      <c r="ND36" s="0"/>
      <c r="NE36" s="0"/>
      <c r="NF36" s="0"/>
      <c r="NG36" s="0"/>
      <c r="NH36" s="0"/>
      <c r="NI36" s="0"/>
      <c r="NJ36" s="0"/>
      <c r="NK36" s="0"/>
      <c r="NL36" s="0"/>
      <c r="NM36" s="0"/>
      <c r="NN36" s="0"/>
      <c r="NO36" s="0"/>
      <c r="NP36" s="0"/>
      <c r="NQ36" s="0"/>
      <c r="NR36" s="0"/>
      <c r="NS36" s="0"/>
      <c r="NT36" s="0"/>
      <c r="NU36" s="0"/>
      <c r="NV36" s="0"/>
      <c r="NW36" s="0"/>
      <c r="NX36" s="0"/>
      <c r="NY36" s="0"/>
      <c r="NZ36" s="0"/>
      <c r="OA36" s="0"/>
      <c r="OB36" s="0"/>
      <c r="OC36" s="0"/>
      <c r="OD36" s="0"/>
      <c r="OE36" s="0"/>
      <c r="OF36" s="0"/>
      <c r="OG36" s="0"/>
      <c r="OH36" s="0"/>
      <c r="OI36" s="0"/>
      <c r="OJ36" s="0"/>
      <c r="OK36" s="0"/>
      <c r="OL36" s="0"/>
      <c r="OM36" s="0"/>
      <c r="ON36" s="0"/>
      <c r="OO36" s="0"/>
      <c r="OP36" s="0"/>
      <c r="OQ36" s="0"/>
      <c r="OR36" s="0"/>
      <c r="OS36" s="0"/>
      <c r="OT36" s="0"/>
      <c r="OU36" s="0"/>
      <c r="OV36" s="0"/>
      <c r="OW36" s="0"/>
      <c r="OX36" s="0"/>
      <c r="OY36" s="0"/>
      <c r="OZ36" s="0"/>
      <c r="PA36" s="0"/>
      <c r="PB36" s="0"/>
      <c r="PC36" s="0"/>
      <c r="PD36" s="0"/>
      <c r="PE36" s="0"/>
      <c r="PF36" s="0"/>
      <c r="PG36" s="0"/>
      <c r="PH36" s="0"/>
      <c r="PI36" s="0"/>
      <c r="PJ36" s="0"/>
      <c r="PK36" s="0"/>
      <c r="PL36" s="0"/>
      <c r="PM36" s="0"/>
      <c r="PN36" s="0"/>
      <c r="PO36" s="0"/>
      <c r="PP36" s="0"/>
      <c r="PQ36" s="0"/>
      <c r="PR36" s="0"/>
      <c r="PS36" s="0"/>
      <c r="PT36" s="0"/>
      <c r="PU36" s="0"/>
      <c r="PV36" s="0"/>
      <c r="PW36" s="0"/>
      <c r="PX36" s="0"/>
      <c r="PY36" s="0"/>
      <c r="PZ36" s="0"/>
      <c r="QA36" s="0"/>
      <c r="QB36" s="0"/>
      <c r="QC36" s="0"/>
      <c r="QD36" s="0"/>
      <c r="QE36" s="0"/>
      <c r="QF36" s="0"/>
      <c r="QG36" s="0"/>
      <c r="QH36" s="0"/>
      <c r="QI36" s="0"/>
      <c r="QJ36" s="0"/>
      <c r="QK36" s="0"/>
      <c r="QL36" s="0"/>
      <c r="QM36" s="0"/>
      <c r="QN36" s="0"/>
      <c r="QO36" s="0"/>
      <c r="QP36" s="0"/>
      <c r="QQ36" s="0"/>
      <c r="QR36" s="0"/>
      <c r="QS36" s="0"/>
      <c r="QT36" s="0"/>
      <c r="QU36" s="0"/>
      <c r="QV36" s="0"/>
      <c r="QW36" s="0"/>
      <c r="QX36" s="0"/>
      <c r="QY36" s="0"/>
      <c r="QZ36" s="0"/>
      <c r="RA36" s="0"/>
      <c r="RB36" s="0"/>
      <c r="RC36" s="0"/>
      <c r="RD36" s="0"/>
      <c r="RE36" s="0"/>
      <c r="RF36" s="0"/>
      <c r="RG36" s="0"/>
      <c r="RH36" s="0"/>
      <c r="RI36" s="0"/>
      <c r="RJ36" s="0"/>
      <c r="RK36" s="0"/>
      <c r="RL36" s="0"/>
      <c r="RM36" s="0"/>
      <c r="RN36" s="0"/>
      <c r="RO36" s="0"/>
      <c r="RP36" s="0"/>
      <c r="RQ36" s="0"/>
      <c r="RR36" s="0"/>
      <c r="RS36" s="0"/>
      <c r="RT36" s="0"/>
      <c r="RU36" s="0"/>
      <c r="RV36" s="0"/>
      <c r="RW36" s="0"/>
      <c r="RX36" s="0"/>
      <c r="RY36" s="0"/>
      <c r="RZ36" s="0"/>
      <c r="SA36" s="0"/>
      <c r="SB36" s="0"/>
      <c r="SC36" s="0"/>
      <c r="SD36" s="0"/>
      <c r="SE36" s="0"/>
      <c r="SF36" s="0"/>
      <c r="SG36" s="0"/>
      <c r="SH36" s="0"/>
      <c r="SI36" s="0"/>
      <c r="SJ36" s="0"/>
      <c r="SK36" s="0"/>
      <c r="SL36" s="0"/>
      <c r="SM36" s="0"/>
      <c r="SN36" s="0"/>
      <c r="SO36" s="0"/>
      <c r="SP36" s="0"/>
      <c r="SQ36" s="0"/>
      <c r="SR36" s="0"/>
      <c r="SS36" s="0"/>
      <c r="ST36" s="0"/>
      <c r="SU36" s="0"/>
      <c r="SV36" s="0"/>
      <c r="SW36" s="0"/>
      <c r="SX36" s="0"/>
      <c r="SY36" s="0"/>
      <c r="SZ36" s="0"/>
      <c r="TA36" s="0"/>
      <c r="TB36" s="0"/>
      <c r="TC36" s="0"/>
      <c r="TD36" s="0"/>
      <c r="TE36" s="0"/>
      <c r="TF36" s="0"/>
      <c r="TG36" s="0"/>
      <c r="TH36" s="0"/>
      <c r="TI36" s="0"/>
      <c r="TJ36" s="0"/>
      <c r="TK36" s="0"/>
      <c r="TL36" s="0"/>
      <c r="TM36" s="0"/>
      <c r="TN36" s="0"/>
      <c r="TO36" s="0"/>
      <c r="TP36" s="0"/>
      <c r="TQ36" s="0"/>
      <c r="TR36" s="0"/>
      <c r="TS36" s="0"/>
      <c r="TT36" s="0"/>
      <c r="TU36" s="0"/>
      <c r="TV36" s="0"/>
      <c r="TW36" s="0"/>
      <c r="TX36" s="0"/>
      <c r="TY36" s="0"/>
      <c r="TZ36" s="0"/>
      <c r="UA36" s="0"/>
      <c r="UB36" s="0"/>
      <c r="UC36" s="0"/>
      <c r="UD36" s="0"/>
      <c r="UE36" s="0"/>
      <c r="UF36" s="0"/>
      <c r="UG36" s="0"/>
      <c r="UH36" s="0"/>
      <c r="UI36" s="0"/>
      <c r="UJ36" s="0"/>
      <c r="UK36" s="0"/>
      <c r="UL36" s="0"/>
      <c r="UM36" s="0"/>
      <c r="UN36" s="0"/>
      <c r="UO36" s="0"/>
      <c r="UP36" s="0"/>
      <c r="UQ36" s="0"/>
      <c r="UR36" s="0"/>
      <c r="US36" s="0"/>
      <c r="UT36" s="0"/>
      <c r="UU36" s="0"/>
      <c r="UV36" s="0"/>
      <c r="UW36" s="0"/>
      <c r="UX36" s="0"/>
      <c r="UY36" s="0"/>
      <c r="UZ36" s="0"/>
      <c r="VA36" s="0"/>
      <c r="VB36" s="0"/>
      <c r="VC36" s="0"/>
      <c r="VD36" s="0"/>
      <c r="VE36" s="0"/>
      <c r="VF36" s="0"/>
      <c r="VG36" s="0"/>
      <c r="VH36" s="0"/>
      <c r="VI36" s="0"/>
      <c r="VJ36" s="0"/>
      <c r="VK36" s="0"/>
      <c r="VL36" s="0"/>
      <c r="VM36" s="0"/>
      <c r="VN36" s="0"/>
      <c r="VO36" s="0"/>
      <c r="VP36" s="0"/>
      <c r="VQ36" s="0"/>
      <c r="VR36" s="0"/>
      <c r="VS36" s="0"/>
      <c r="VT36" s="0"/>
      <c r="VU36" s="0"/>
      <c r="VV36" s="0"/>
      <c r="VW36" s="0"/>
      <c r="VX36" s="0"/>
      <c r="VY36" s="0"/>
      <c r="VZ36" s="0"/>
      <c r="WA36" s="0"/>
      <c r="WB36" s="0"/>
      <c r="WC36" s="0"/>
      <c r="WD36" s="0"/>
      <c r="WE36" s="0"/>
      <c r="WF36" s="0"/>
      <c r="WG36" s="0"/>
      <c r="WH36" s="0"/>
      <c r="WI36" s="0"/>
      <c r="WJ36" s="0"/>
      <c r="WK36" s="0"/>
      <c r="WL36" s="0"/>
      <c r="WM36" s="0"/>
      <c r="WN36" s="0"/>
      <c r="WO36" s="0"/>
      <c r="WP36" s="0"/>
      <c r="WQ36" s="0"/>
      <c r="WR36" s="0"/>
      <c r="WS36" s="0"/>
      <c r="WT36" s="0"/>
      <c r="WU36" s="0"/>
      <c r="WV36" s="0"/>
      <c r="WW36" s="0"/>
      <c r="WX36" s="0"/>
      <c r="WY36" s="0"/>
      <c r="WZ36" s="0"/>
      <c r="XA36" s="0"/>
      <c r="XB36" s="0"/>
      <c r="XC36" s="0"/>
      <c r="XD36" s="0"/>
      <c r="XE36" s="0"/>
      <c r="XF36" s="0"/>
      <c r="XG36" s="0"/>
      <c r="XH36" s="0"/>
      <c r="XI36" s="0"/>
      <c r="XJ36" s="0"/>
      <c r="XK36" s="0"/>
      <c r="XL36" s="0"/>
      <c r="XM36" s="0"/>
      <c r="XN36" s="0"/>
      <c r="XO36" s="0"/>
      <c r="XP36" s="0"/>
      <c r="XQ36" s="0"/>
      <c r="XR36" s="0"/>
      <c r="XS36" s="0"/>
      <c r="XT36" s="0"/>
      <c r="XU36" s="0"/>
      <c r="XV36" s="0"/>
      <c r="XW36" s="0"/>
      <c r="XX36" s="0"/>
      <c r="XY36" s="0"/>
      <c r="XZ36" s="0"/>
      <c r="YA36" s="0"/>
      <c r="YB36" s="0"/>
      <c r="YC36" s="0"/>
      <c r="YD36" s="0"/>
      <c r="YE36" s="0"/>
      <c r="YF36" s="0"/>
      <c r="YG36" s="0"/>
      <c r="YH36" s="0"/>
      <c r="YI36" s="0"/>
      <c r="YJ36" s="0"/>
      <c r="YK36" s="0"/>
      <c r="YL36" s="0"/>
      <c r="YM36" s="0"/>
      <c r="YN36" s="0"/>
      <c r="YO36" s="0"/>
      <c r="YP36" s="0"/>
      <c r="YQ36" s="0"/>
      <c r="YR36" s="0"/>
      <c r="YS36" s="0"/>
      <c r="YT36" s="0"/>
      <c r="YU36" s="0"/>
      <c r="YV36" s="0"/>
      <c r="YW36" s="0"/>
      <c r="YX36" s="0"/>
      <c r="YY36" s="0"/>
      <c r="YZ36" s="0"/>
      <c r="ZA36" s="0"/>
      <c r="ZB36" s="0"/>
      <c r="ZC36" s="0"/>
      <c r="ZD36" s="0"/>
      <c r="ZE36" s="0"/>
      <c r="ZF36" s="0"/>
      <c r="ZG36" s="0"/>
      <c r="ZH36" s="0"/>
      <c r="ZI36" s="0"/>
      <c r="ZJ36" s="0"/>
      <c r="ZK36" s="0"/>
      <c r="ZL36" s="0"/>
      <c r="ZM36" s="0"/>
      <c r="ZN36" s="0"/>
      <c r="ZO36" s="0"/>
      <c r="ZP36" s="0"/>
      <c r="ZQ36" s="0"/>
      <c r="ZR36" s="0"/>
      <c r="ZS36" s="0"/>
      <c r="ZT36" s="0"/>
      <c r="ZU36" s="0"/>
      <c r="ZV36" s="0"/>
      <c r="ZW36" s="0"/>
      <c r="ZX36" s="0"/>
      <c r="ZY36" s="0"/>
      <c r="ZZ36" s="0"/>
      <c r="AAA36" s="0"/>
      <c r="AAB36" s="0"/>
      <c r="AAC36" s="0"/>
      <c r="AAD36" s="0"/>
      <c r="AAE36" s="0"/>
      <c r="AAF36" s="0"/>
      <c r="AAG36" s="0"/>
      <c r="AAH36" s="0"/>
      <c r="AAI36" s="0"/>
      <c r="AAJ36" s="0"/>
      <c r="AAK36" s="0"/>
      <c r="AAL36" s="0"/>
      <c r="AAM36" s="0"/>
      <c r="AAN36" s="0"/>
      <c r="AAO36" s="0"/>
      <c r="AAP36" s="0"/>
      <c r="AAQ36" s="0"/>
      <c r="AAR36" s="0"/>
      <c r="AAS36" s="0"/>
      <c r="AAT36" s="0"/>
      <c r="AAU36" s="0"/>
      <c r="AAV36" s="0"/>
      <c r="AAW36" s="0"/>
      <c r="AAX36" s="0"/>
      <c r="AAY36" s="0"/>
      <c r="AAZ36" s="0"/>
      <c r="ABA36" s="0"/>
      <c r="ABB36" s="0"/>
      <c r="ABC36" s="0"/>
      <c r="ABD36" s="0"/>
      <c r="ABE36" s="0"/>
      <c r="ABF36" s="0"/>
      <c r="ABG36" s="0"/>
      <c r="ABH36" s="0"/>
      <c r="ABI36" s="0"/>
      <c r="ABJ36" s="0"/>
      <c r="ABK36" s="0"/>
      <c r="ABL36" s="0"/>
      <c r="ABM36" s="0"/>
      <c r="ABN36" s="0"/>
      <c r="ABO36" s="0"/>
      <c r="ABP36" s="0"/>
      <c r="ABQ36" s="0"/>
      <c r="ABR36" s="0"/>
      <c r="ABS36" s="0"/>
      <c r="ABT36" s="0"/>
      <c r="ABU36" s="0"/>
      <c r="ABV36" s="0"/>
      <c r="ABW36" s="0"/>
      <c r="ABX36" s="0"/>
      <c r="ABY36" s="0"/>
      <c r="ABZ36" s="0"/>
      <c r="ACA36" s="0"/>
      <c r="ACB36" s="0"/>
      <c r="ACC36" s="0"/>
      <c r="ACD36" s="0"/>
      <c r="ACE36" s="0"/>
      <c r="ACF36" s="0"/>
      <c r="ACG36" s="0"/>
      <c r="ACH36" s="0"/>
      <c r="ACI36" s="0"/>
      <c r="ACJ36" s="0"/>
      <c r="ACK36" s="0"/>
      <c r="ACL36" s="0"/>
      <c r="ACM36" s="0"/>
      <c r="ACN36" s="0"/>
      <c r="ACO36" s="0"/>
      <c r="ACP36" s="0"/>
      <c r="ACQ36" s="0"/>
      <c r="ACR36" s="0"/>
      <c r="ACS36" s="0"/>
      <c r="ACT36" s="0"/>
      <c r="ACU36" s="0"/>
      <c r="ACV36" s="0"/>
      <c r="ACW36" s="0"/>
      <c r="ACX36" s="0"/>
      <c r="ACY36" s="0"/>
      <c r="ACZ36" s="0"/>
      <c r="ADA36" s="0"/>
      <c r="ADB36" s="0"/>
      <c r="ADC36" s="0"/>
      <c r="ADD36" s="0"/>
      <c r="ADE36" s="0"/>
      <c r="ADF36" s="0"/>
      <c r="ADG36" s="0"/>
      <c r="ADH36" s="0"/>
      <c r="ADI36" s="0"/>
      <c r="ADJ36" s="0"/>
      <c r="ADK36" s="0"/>
      <c r="ADL36" s="0"/>
      <c r="ADM36" s="0"/>
      <c r="ADN36" s="0"/>
      <c r="ADO36" s="0"/>
      <c r="ADP36" s="0"/>
      <c r="ADQ36" s="0"/>
      <c r="ADR36" s="0"/>
      <c r="ADS36" s="0"/>
      <c r="ADT36" s="0"/>
      <c r="ADU36" s="0"/>
      <c r="ADV36" s="0"/>
      <c r="ADW36" s="0"/>
      <c r="ADX36" s="0"/>
      <c r="ADY36" s="0"/>
      <c r="ADZ36" s="0"/>
      <c r="AEA36" s="0"/>
      <c r="AEB36" s="0"/>
      <c r="AEC36" s="0"/>
      <c r="AED36" s="0"/>
      <c r="AEE36" s="0"/>
      <c r="AEF36" s="0"/>
      <c r="AEG36" s="0"/>
      <c r="AEH36" s="0"/>
      <c r="AEI36" s="0"/>
      <c r="AEJ36" s="0"/>
      <c r="AEK36" s="0"/>
      <c r="AEL36" s="0"/>
      <c r="AEM36" s="0"/>
      <c r="AEN36" s="0"/>
      <c r="AEO36" s="0"/>
      <c r="AEP36" s="0"/>
      <c r="AEQ36" s="0"/>
      <c r="AER36" s="0"/>
      <c r="AES36" s="0"/>
      <c r="AET36" s="0"/>
      <c r="AEU36" s="0"/>
      <c r="AEV36" s="0"/>
      <c r="AEW36" s="0"/>
      <c r="AEX36" s="0"/>
      <c r="AEY36" s="0"/>
      <c r="AEZ36" s="0"/>
      <c r="AFA36" s="0"/>
      <c r="AFB36" s="0"/>
      <c r="AFC36" s="0"/>
      <c r="AFD36" s="0"/>
      <c r="AFE36" s="0"/>
      <c r="AFF36" s="0"/>
      <c r="AFG36" s="0"/>
      <c r="AFH36" s="0"/>
      <c r="AFI36" s="0"/>
      <c r="AFJ36" s="0"/>
      <c r="AFK36" s="0"/>
      <c r="AFL36" s="0"/>
      <c r="AFM36" s="0"/>
      <c r="AFN36" s="0"/>
      <c r="AFO36" s="0"/>
      <c r="AFP36" s="0"/>
      <c r="AFQ36" s="0"/>
      <c r="AFR36" s="0"/>
      <c r="AFS36" s="0"/>
      <c r="AFT36" s="0"/>
      <c r="AFU36" s="0"/>
      <c r="AFV36" s="0"/>
      <c r="AFW36" s="0"/>
      <c r="AFX36" s="0"/>
      <c r="AFY36" s="0"/>
      <c r="AFZ36" s="0"/>
      <c r="AGA36" s="0"/>
      <c r="AGB36" s="0"/>
      <c r="AGC36" s="0"/>
      <c r="AGD36" s="0"/>
      <c r="AGE36" s="0"/>
      <c r="AGF36" s="0"/>
      <c r="AGG36" s="0"/>
      <c r="AGH36" s="0"/>
      <c r="AGI36" s="0"/>
      <c r="AGJ36" s="0"/>
      <c r="AGK36" s="0"/>
      <c r="AGL36" s="0"/>
      <c r="AGM36" s="0"/>
      <c r="AGN36" s="0"/>
      <c r="AGO36" s="0"/>
      <c r="AGP36" s="0"/>
      <c r="AGQ36" s="0"/>
      <c r="AGR36" s="0"/>
      <c r="AGS36" s="0"/>
      <c r="AGT36" s="0"/>
      <c r="AGU36" s="0"/>
      <c r="AGV36" s="0"/>
      <c r="AGW36" s="0"/>
      <c r="AGX36" s="0"/>
      <c r="AGY36" s="0"/>
      <c r="AGZ36" s="0"/>
      <c r="AHA36" s="0"/>
      <c r="AHB36" s="0"/>
      <c r="AHC36" s="0"/>
      <c r="AHD36" s="0"/>
      <c r="AHE36" s="0"/>
      <c r="AHF36" s="0"/>
      <c r="AHG36" s="0"/>
      <c r="AHH36" s="0"/>
      <c r="AHI36" s="0"/>
      <c r="AHJ36" s="0"/>
      <c r="AHK36" s="0"/>
      <c r="AHL36" s="0"/>
      <c r="AHM36" s="0"/>
      <c r="AHN36" s="0"/>
      <c r="AHO36" s="0"/>
      <c r="AHP36" s="0"/>
      <c r="AHQ36" s="0"/>
      <c r="AHR36" s="0"/>
      <c r="AHS36" s="0"/>
      <c r="AHT36" s="0"/>
      <c r="AHU36" s="0"/>
      <c r="AHV36" s="0"/>
      <c r="AHW36" s="0"/>
      <c r="AHX36" s="0"/>
      <c r="AHY36" s="0"/>
      <c r="AHZ36" s="0"/>
      <c r="AIA36" s="0"/>
      <c r="AIB36" s="0"/>
      <c r="AIC36" s="0"/>
      <c r="AID36" s="0"/>
      <c r="AIE36" s="0"/>
      <c r="AIF36" s="0"/>
      <c r="AIG36" s="0"/>
      <c r="AIH36" s="0"/>
      <c r="AII36" s="0"/>
      <c r="AIJ36" s="0"/>
      <c r="AIK36" s="0"/>
      <c r="AIL36" s="0"/>
      <c r="AIM36" s="0"/>
      <c r="AIN36" s="0"/>
      <c r="AIO36" s="0"/>
      <c r="AIP36" s="0"/>
      <c r="AIQ36" s="0"/>
      <c r="AIR36" s="0"/>
      <c r="AIS36" s="0"/>
      <c r="AIT36" s="0"/>
      <c r="AIU36" s="0"/>
      <c r="AIV36" s="0"/>
      <c r="AIW36" s="0"/>
      <c r="AIX36" s="0"/>
      <c r="AIY36" s="0"/>
      <c r="AIZ36" s="0"/>
      <c r="AJA36" s="0"/>
      <c r="AJB36" s="0"/>
      <c r="AJC36" s="0"/>
      <c r="AJD36" s="0"/>
      <c r="AJE36" s="0"/>
      <c r="AJF36" s="0"/>
      <c r="AJG36" s="0"/>
      <c r="AJH36" s="0"/>
      <c r="AJI36" s="0"/>
      <c r="AJJ36" s="0"/>
      <c r="AJK36" s="0"/>
      <c r="AJL36" s="0"/>
      <c r="AJM36" s="0"/>
      <c r="AJN36" s="0"/>
      <c r="AJO36" s="0"/>
      <c r="AJP36" s="0"/>
      <c r="AJQ36" s="0"/>
      <c r="AJR36" s="0"/>
      <c r="AJS36" s="0"/>
      <c r="AJT36" s="0"/>
      <c r="AJU36" s="0"/>
      <c r="AJV36" s="0"/>
      <c r="AJW36" s="0"/>
      <c r="AJX36" s="0"/>
      <c r="AJY36" s="0"/>
      <c r="AJZ36" s="0"/>
      <c r="AKA36" s="0"/>
      <c r="AKB36" s="0"/>
      <c r="AKC36" s="0"/>
      <c r="AKD36" s="0"/>
      <c r="AKE36" s="0"/>
      <c r="AKF36" s="0"/>
      <c r="AKG36" s="0"/>
      <c r="AKH36" s="0"/>
      <c r="AKI36" s="0"/>
      <c r="AKJ36" s="0"/>
      <c r="AKK36" s="0"/>
      <c r="AKL36" s="0"/>
      <c r="AKM36" s="0"/>
      <c r="AKN36" s="0"/>
      <c r="AKO36" s="0"/>
      <c r="AKP36" s="0"/>
      <c r="AKQ36" s="0"/>
      <c r="AKR36" s="0"/>
      <c r="AKS36" s="0"/>
      <c r="AKT36" s="0"/>
      <c r="AKU36" s="0"/>
      <c r="AKV36" s="0"/>
      <c r="AKW36" s="0"/>
      <c r="AKX36" s="0"/>
      <c r="AKY36" s="0"/>
      <c r="AKZ36" s="0"/>
      <c r="ALA36" s="0"/>
      <c r="ALB36" s="0"/>
      <c r="ALC36" s="0"/>
      <c r="ALD36" s="0"/>
      <c r="ALE36" s="0"/>
      <c r="ALF36" s="0"/>
      <c r="ALG36" s="0"/>
      <c r="ALH36" s="0"/>
      <c r="ALI36" s="0"/>
      <c r="ALJ36" s="0"/>
      <c r="ALK36" s="0"/>
      <c r="ALL36" s="0"/>
      <c r="ALM36" s="0"/>
      <c r="ALN36" s="0"/>
      <c r="ALO36" s="0"/>
      <c r="ALP36" s="0"/>
      <c r="ALQ36" s="0"/>
      <c r="ALR36" s="0"/>
      <c r="ALS36" s="0"/>
      <c r="ALT36" s="0"/>
      <c r="ALU36" s="0"/>
      <c r="ALV36" s="0"/>
      <c r="ALW36" s="0"/>
      <c r="ALX36" s="0"/>
      <c r="ALY36" s="0"/>
      <c r="ALZ36" s="0"/>
      <c r="AMA36" s="0"/>
      <c r="AMB36" s="0"/>
      <c r="AMC36" s="0"/>
      <c r="AMD36" s="0"/>
      <c r="AME36" s="0"/>
      <c r="AMF36" s="0"/>
      <c r="AMG36" s="0"/>
      <c r="AMH36" s="0"/>
      <c r="AMI36" s="0"/>
      <c r="AMJ36" s="0"/>
    </row>
    <row r="37" customFormat="false" ht="17" hidden="false" customHeight="true" outlineLevel="0" collapsed="false">
      <c r="A37" s="0"/>
      <c r="B37" s="0"/>
      <c r="C37" s="0"/>
      <c r="D37" s="0"/>
      <c r="E37" s="0"/>
      <c r="F37" s="0"/>
      <c r="G37" s="0"/>
      <c r="H37" s="0"/>
      <c r="I37" s="0"/>
      <c r="J37" s="54" t="s">
        <v>61</v>
      </c>
    </row>
    <row r="38" customFormat="false" ht="17.1" hidden="false" customHeight="true" outlineLevel="0" collapsed="false">
      <c r="A38" s="55"/>
      <c r="B38" s="55"/>
      <c r="C38" s="55"/>
      <c r="D38" s="55"/>
      <c r="E38" s="55"/>
      <c r="F38" s="55"/>
      <c r="G38" s="55"/>
      <c r="H38" s="56"/>
      <c r="I38" s="56"/>
      <c r="J38" s="55"/>
      <c r="K38" s="4"/>
      <c r="L38" s="4"/>
    </row>
    <row r="39" customFormat="false" ht="12.6" hidden="false" customHeight="true" outlineLevel="0" collapsed="false">
      <c r="A39" s="57" t="s">
        <v>62</v>
      </c>
      <c r="B39" s="58"/>
      <c r="C39" s="58"/>
      <c r="D39" s="58"/>
      <c r="E39" s="58"/>
      <c r="F39" s="58"/>
      <c r="G39" s="58"/>
      <c r="H39" s="58"/>
      <c r="I39" s="59" t="s">
        <v>63</v>
      </c>
      <c r="J39" s="59"/>
      <c r="K39" s="4"/>
      <c r="L39" s="4"/>
    </row>
    <row r="40" customFormat="false" ht="15" hidden="false" customHeight="true" outlineLevel="0" collapsed="false">
      <c r="A40" s="2" t="s">
        <v>1</v>
      </c>
      <c r="B40" s="2"/>
      <c r="C40" s="2"/>
      <c r="D40" s="2"/>
      <c r="E40" s="2"/>
      <c r="F40" s="2"/>
      <c r="G40" s="2"/>
      <c r="H40" s="2"/>
      <c r="I40" s="2"/>
      <c r="J40" s="2"/>
      <c r="K40" s="4"/>
      <c r="L40" s="4"/>
    </row>
    <row r="41" customFormat="false" ht="11.65" hidden="false" customHeight="true" outlineLevel="0" collapsed="false">
      <c r="A41" s="58"/>
      <c r="B41" s="5" t="s">
        <v>64</v>
      </c>
      <c r="C41" s="5"/>
      <c r="D41" s="5"/>
      <c r="E41" s="5"/>
      <c r="F41" s="58"/>
      <c r="G41" s="60"/>
      <c r="H41" s="7" t="s">
        <v>65</v>
      </c>
      <c r="I41" s="61" t="str">
        <f aca="false">I3</f>
        <v>Date Here</v>
      </c>
      <c r="J41" s="61"/>
      <c r="K41" s="4"/>
      <c r="L41" s="4"/>
    </row>
    <row r="42" customFormat="false" ht="16.5" hidden="false" customHeight="true" outlineLevel="0" collapsed="false">
      <c r="A42" s="7" t="s">
        <v>66</v>
      </c>
      <c r="B42" s="62" t="str">
        <f aca="false">B4</f>
        <v>Name Here</v>
      </c>
      <c r="C42" s="62"/>
      <c r="D42" s="62"/>
      <c r="E42" s="63"/>
      <c r="F42" s="9" t="s">
        <v>67</v>
      </c>
      <c r="G42" s="61" t="str">
        <f aca="false">G4</f>
        <v>Age here</v>
      </c>
      <c r="H42" s="9" t="s">
        <v>68</v>
      </c>
      <c r="I42" s="61" t="str">
        <f aca="false">I4</f>
        <v>Gender</v>
      </c>
      <c r="J42" s="64" t="n">
        <f aca="false">D238</f>
        <v>0</v>
      </c>
      <c r="K42" s="4"/>
      <c r="L42" s="4"/>
    </row>
    <row r="43" customFormat="false" ht="25.45" hidden="false" customHeight="true" outlineLevel="0" collapsed="false">
      <c r="A43" s="15" t="s">
        <v>69</v>
      </c>
      <c r="B43" s="15"/>
      <c r="C43" s="15"/>
      <c r="D43" s="15"/>
      <c r="E43" s="15"/>
      <c r="F43" s="15"/>
      <c r="G43" s="15"/>
      <c r="H43" s="15"/>
      <c r="I43" s="15"/>
      <c r="J43" s="15"/>
      <c r="K43" s="4"/>
      <c r="L43" s="4"/>
    </row>
    <row r="44" customFormat="false" ht="25.85" hidden="false" customHeight="true" outlineLevel="0" collapsed="false">
      <c r="A44" s="65" t="s">
        <v>70</v>
      </c>
      <c r="B44" s="65" t="n">
        <v>40</v>
      </c>
      <c r="C44" s="66" t="s">
        <v>71</v>
      </c>
      <c r="D44" s="66"/>
      <c r="E44" s="66"/>
      <c r="F44" s="66"/>
      <c r="G44" s="66"/>
      <c r="H44" s="66"/>
      <c r="I44" s="66"/>
      <c r="J44" s="66"/>
    </row>
    <row r="45" customFormat="false" ht="25.45" hidden="false" customHeight="true" outlineLevel="0" collapsed="false">
      <c r="A45" s="15" t="s">
        <v>72</v>
      </c>
      <c r="B45" s="15" t="s">
        <v>73</v>
      </c>
      <c r="C45" s="15" t="s">
        <v>15</v>
      </c>
      <c r="D45" s="16" t="s">
        <v>16</v>
      </c>
      <c r="E45" s="16" t="s">
        <v>17</v>
      </c>
      <c r="F45" s="17" t="s">
        <v>18</v>
      </c>
      <c r="G45" s="16" t="s">
        <v>19</v>
      </c>
      <c r="H45" s="16" t="s">
        <v>20</v>
      </c>
      <c r="I45" s="16" t="s">
        <v>21</v>
      </c>
      <c r="J45" s="16" t="s">
        <v>22</v>
      </c>
      <c r="K45" s="4"/>
      <c r="L45" s="4"/>
    </row>
    <row r="46" customFormat="false" ht="17" hidden="false" customHeight="true" outlineLevel="0" collapsed="false">
      <c r="A46" s="67" t="s">
        <v>74</v>
      </c>
      <c r="B46" s="67"/>
      <c r="C46" s="68" t="s">
        <v>75</v>
      </c>
      <c r="D46" s="21" t="s">
        <v>76</v>
      </c>
      <c r="E46" s="22" t="s">
        <v>77</v>
      </c>
      <c r="F46" s="69" t="n">
        <v>70</v>
      </c>
      <c r="G46" s="70" t="n">
        <v>70</v>
      </c>
      <c r="H46" s="70" t="n">
        <v>70</v>
      </c>
      <c r="I46" s="71" t="n">
        <f aca="false">100-ROUND(((G46/F46)*100),2)</f>
        <v>0</v>
      </c>
      <c r="J46" s="71" t="n">
        <f aca="false">100-ROUND(((H46/F46)*100),2)</f>
        <v>0</v>
      </c>
    </row>
    <row r="47" customFormat="false" ht="17" hidden="false" customHeight="true" outlineLevel="0" collapsed="false">
      <c r="A47" s="67"/>
      <c r="B47" s="67"/>
      <c r="C47" s="68"/>
      <c r="D47" s="21" t="s">
        <v>25</v>
      </c>
      <c r="E47" s="22" t="s">
        <v>78</v>
      </c>
      <c r="F47" s="69" t="n">
        <v>15</v>
      </c>
      <c r="G47" s="70" t="n">
        <v>15</v>
      </c>
      <c r="H47" s="70" t="n">
        <v>15</v>
      </c>
      <c r="I47" s="71" t="n">
        <f aca="false">100-ROUND(((G47/F47)*100),2)</f>
        <v>0</v>
      </c>
      <c r="J47" s="71" t="n">
        <f aca="false">100-ROUND(((H47/F47)*100),2)</f>
        <v>0</v>
      </c>
    </row>
    <row r="48" customFormat="false" ht="17" hidden="false" customHeight="true" outlineLevel="0" collapsed="false">
      <c r="A48" s="67"/>
      <c r="B48" s="67"/>
      <c r="C48" s="68"/>
      <c r="D48" s="21" t="s">
        <v>27</v>
      </c>
      <c r="E48" s="22" t="s">
        <v>79</v>
      </c>
      <c r="F48" s="69" t="n">
        <v>20</v>
      </c>
      <c r="G48" s="70" t="n">
        <v>20</v>
      </c>
      <c r="H48" s="70" t="n">
        <v>20</v>
      </c>
      <c r="I48" s="71" t="n">
        <f aca="false">100-ROUND(((G48/F48)*100),2)</f>
        <v>0</v>
      </c>
      <c r="J48" s="71" t="n">
        <f aca="false">100-ROUND(((H48/F48)*100),2)</f>
        <v>0</v>
      </c>
    </row>
    <row r="49" customFormat="false" ht="17" hidden="false" customHeight="true" outlineLevel="0" collapsed="false">
      <c r="A49" s="67"/>
      <c r="B49" s="67"/>
      <c r="C49" s="68"/>
      <c r="D49" s="21" t="s">
        <v>80</v>
      </c>
      <c r="E49" s="22" t="s">
        <v>81</v>
      </c>
      <c r="F49" s="69" t="n">
        <v>100</v>
      </c>
      <c r="G49" s="70" t="n">
        <v>100</v>
      </c>
      <c r="H49" s="70" t="n">
        <v>100</v>
      </c>
      <c r="I49" s="71" t="n">
        <f aca="false">100-ROUND(((G49/F49)*100),2)</f>
        <v>0</v>
      </c>
      <c r="J49" s="71" t="n">
        <f aca="false">100-ROUND(((H49/F49)*100),2)</f>
        <v>0</v>
      </c>
    </row>
    <row r="50" customFormat="false" ht="17" hidden="false" customHeight="true" outlineLevel="0" collapsed="false">
      <c r="A50" s="67"/>
      <c r="B50" s="67"/>
      <c r="C50" s="68" t="s">
        <v>82</v>
      </c>
      <c r="D50" s="21" t="s">
        <v>25</v>
      </c>
      <c r="E50" s="22" t="s">
        <v>83</v>
      </c>
      <c r="F50" s="69" t="n">
        <v>50</v>
      </c>
      <c r="G50" s="70" t="n">
        <v>50</v>
      </c>
      <c r="H50" s="70" t="n">
        <v>50</v>
      </c>
      <c r="I50" s="71" t="n">
        <f aca="false">100-ROUND(((G50/F50)*100),2)</f>
        <v>0</v>
      </c>
      <c r="J50" s="71" t="n">
        <f aca="false">100-ROUND(((H50/F50)*100),2)</f>
        <v>0</v>
      </c>
    </row>
    <row r="51" customFormat="false" ht="17" hidden="false" customHeight="true" outlineLevel="0" collapsed="false">
      <c r="A51" s="67"/>
      <c r="B51" s="67"/>
      <c r="C51" s="68" t="s">
        <v>84</v>
      </c>
      <c r="D51" s="21" t="s">
        <v>25</v>
      </c>
      <c r="E51" s="22" t="s">
        <v>85</v>
      </c>
      <c r="F51" s="69" t="n">
        <v>80</v>
      </c>
      <c r="G51" s="70" t="n">
        <v>80</v>
      </c>
      <c r="H51" s="70" t="n">
        <v>80</v>
      </c>
      <c r="I51" s="71" t="n">
        <f aca="false">100-ROUND(((G51/F51)*100),2)</f>
        <v>0</v>
      </c>
      <c r="J51" s="71" t="n">
        <f aca="false">100-ROUND(((H51/F51)*100),2)</f>
        <v>0</v>
      </c>
    </row>
    <row r="52" customFormat="false" ht="17" hidden="false" customHeight="true" outlineLevel="0" collapsed="false">
      <c r="A52" s="72"/>
      <c r="B52" s="72"/>
      <c r="C52" s="73" t="s">
        <v>86</v>
      </c>
      <c r="D52" s="73"/>
      <c r="E52" s="73"/>
      <c r="F52" s="73"/>
      <c r="G52" s="73"/>
      <c r="H52" s="73"/>
      <c r="I52" s="71" t="n">
        <f aca="false">(I46+I47+I48+I49+I50+I51)/6</f>
        <v>0</v>
      </c>
      <c r="J52" s="71" t="n">
        <f aca="false">(J46+J47+J48+J49+J50+J51)/6</f>
        <v>0</v>
      </c>
    </row>
    <row r="53" customFormat="false" ht="17" hidden="false" customHeight="true" outlineLevel="0" collapsed="false">
      <c r="A53" s="74"/>
      <c r="B53" s="74"/>
      <c r="C53" s="75" t="s">
        <v>87</v>
      </c>
      <c r="D53" s="75"/>
      <c r="E53" s="75"/>
      <c r="F53" s="75"/>
      <c r="G53" s="75"/>
      <c r="H53" s="75"/>
      <c r="I53" s="71" t="n">
        <f aca="false">ROUND(I52*30/55, 2)</f>
        <v>0</v>
      </c>
      <c r="J53" s="71" t="n">
        <f aca="false">ROUND(J52*30/55, 2)</f>
        <v>0</v>
      </c>
    </row>
    <row r="54" customFormat="false" ht="17" hidden="false" customHeight="true" outlineLevel="0" collapsed="false">
      <c r="A54" s="72" t="s">
        <v>88</v>
      </c>
      <c r="B54" s="72"/>
      <c r="C54" s="76" t="s">
        <v>89</v>
      </c>
      <c r="D54" s="21" t="s">
        <v>25</v>
      </c>
      <c r="E54" s="22" t="s">
        <v>90</v>
      </c>
      <c r="F54" s="69" t="n">
        <v>90</v>
      </c>
      <c r="G54" s="70" t="n">
        <v>90</v>
      </c>
      <c r="H54" s="70" t="n">
        <v>90</v>
      </c>
      <c r="I54" s="71" t="n">
        <f aca="false">100-ROUND(((G54/F54)*100),2)</f>
        <v>0</v>
      </c>
      <c r="J54" s="71" t="n">
        <f aca="false">100-ROUND(((H54/F54)*100),2)</f>
        <v>0</v>
      </c>
    </row>
    <row r="55" customFormat="false" ht="17" hidden="false" customHeight="true" outlineLevel="0" collapsed="false">
      <c r="A55" s="72"/>
      <c r="B55" s="72"/>
      <c r="C55" s="76"/>
      <c r="D55" s="21" t="s">
        <v>27</v>
      </c>
      <c r="E55" s="22" t="s">
        <v>91</v>
      </c>
      <c r="F55" s="69" t="n">
        <v>30</v>
      </c>
      <c r="G55" s="70" t="n">
        <v>30</v>
      </c>
      <c r="H55" s="70" t="n">
        <v>30</v>
      </c>
      <c r="I55" s="71" t="n">
        <f aca="false">100-ROUND(((G55/F55)*100),2)</f>
        <v>0</v>
      </c>
      <c r="J55" s="71" t="n">
        <f aca="false">100-ROUND(((H55/F55)*100),2)</f>
        <v>0</v>
      </c>
    </row>
    <row r="56" customFormat="false" ht="17" hidden="false" customHeight="true" outlineLevel="0" collapsed="false">
      <c r="A56" s="72"/>
      <c r="B56" s="72"/>
      <c r="C56" s="76" t="s">
        <v>92</v>
      </c>
      <c r="D56" s="21" t="s">
        <v>25</v>
      </c>
      <c r="E56" s="22" t="s">
        <v>93</v>
      </c>
      <c r="F56" s="69" t="n">
        <v>90</v>
      </c>
      <c r="G56" s="70" t="n">
        <v>90</v>
      </c>
      <c r="H56" s="70" t="n">
        <v>90</v>
      </c>
      <c r="I56" s="71" t="n">
        <f aca="false">100-ROUND(((G56/F56)*100),2)</f>
        <v>0</v>
      </c>
      <c r="J56" s="71" t="n">
        <f aca="false">100-ROUND(((H56/F56)*100),2)</f>
        <v>0</v>
      </c>
    </row>
    <row r="57" customFormat="false" ht="17" hidden="false" customHeight="true" outlineLevel="0" collapsed="false">
      <c r="A57" s="72"/>
      <c r="B57" s="72"/>
      <c r="C57" s="76" t="s">
        <v>94</v>
      </c>
      <c r="D57" s="21" t="s">
        <v>25</v>
      </c>
      <c r="E57" s="22" t="s">
        <v>95</v>
      </c>
      <c r="F57" s="69" t="n">
        <v>90</v>
      </c>
      <c r="G57" s="70" t="n">
        <v>90</v>
      </c>
      <c r="H57" s="70" t="n">
        <v>90</v>
      </c>
      <c r="I57" s="71" t="n">
        <f aca="false">100-ROUND(((G57/F57)*100),2)</f>
        <v>0</v>
      </c>
      <c r="J57" s="71" t="n">
        <f aca="false">100-ROUND(((H57/F57)*100),2)</f>
        <v>0</v>
      </c>
    </row>
    <row r="58" customFormat="false" ht="17" hidden="false" customHeight="true" outlineLevel="0" collapsed="false">
      <c r="A58" s="72"/>
      <c r="B58" s="72"/>
      <c r="C58" s="76"/>
      <c r="D58" s="21" t="s">
        <v>96</v>
      </c>
      <c r="E58" s="22" t="s">
        <v>97</v>
      </c>
      <c r="F58" s="69" t="n">
        <v>10</v>
      </c>
      <c r="G58" s="70" t="n">
        <v>10</v>
      </c>
      <c r="H58" s="70" t="n">
        <v>10</v>
      </c>
      <c r="I58" s="71" t="n">
        <f aca="false">100-ROUND(((G58/F58)*100),2)</f>
        <v>0</v>
      </c>
      <c r="J58" s="71" t="n">
        <f aca="false">100-ROUND(((H58/F58)*100),2)</f>
        <v>0</v>
      </c>
    </row>
    <row r="59" customFormat="false" ht="17" hidden="false" customHeight="true" outlineLevel="0" collapsed="false">
      <c r="A59" s="72"/>
      <c r="B59" s="72"/>
      <c r="C59" s="77" t="s">
        <v>98</v>
      </c>
      <c r="D59" s="77"/>
      <c r="E59" s="77"/>
      <c r="F59" s="77"/>
      <c r="G59" s="77"/>
      <c r="H59" s="77"/>
      <c r="I59" s="71" t="n">
        <f aca="false">(I54+I55+I56+I57+I58) /5</f>
        <v>0</v>
      </c>
      <c r="J59" s="71" t="n">
        <f aca="false">(J54+J55+J56+J57+J58) /5</f>
        <v>0</v>
      </c>
    </row>
    <row r="60" customFormat="false" ht="17" hidden="false" customHeight="true" outlineLevel="0" collapsed="false">
      <c r="A60" s="74"/>
      <c r="B60" s="74"/>
      <c r="C60" s="78" t="s">
        <v>99</v>
      </c>
      <c r="D60" s="78"/>
      <c r="E60" s="78"/>
      <c r="F60" s="78"/>
      <c r="G60" s="78"/>
      <c r="H60" s="78"/>
      <c r="I60" s="71" t="n">
        <f aca="false">ROUND(I59*15/55, 2)</f>
        <v>0</v>
      </c>
      <c r="J60" s="71" t="n">
        <f aca="false">ROUND(J59*15/55, 2)</f>
        <v>0</v>
      </c>
    </row>
    <row r="61" customFormat="false" ht="17" hidden="false" customHeight="true" outlineLevel="0" collapsed="false">
      <c r="A61" s="72" t="s">
        <v>100</v>
      </c>
      <c r="B61" s="72"/>
      <c r="C61" s="79" t="s">
        <v>101</v>
      </c>
      <c r="D61" s="21" t="s">
        <v>25</v>
      </c>
      <c r="E61" s="22" t="s">
        <v>102</v>
      </c>
      <c r="F61" s="69" t="n">
        <v>90</v>
      </c>
      <c r="G61" s="70" t="n">
        <v>90</v>
      </c>
      <c r="H61" s="70" t="n">
        <v>90</v>
      </c>
      <c r="I61" s="71" t="n">
        <f aca="false">100-ROUND(((G61/F61)*100),2)</f>
        <v>0</v>
      </c>
      <c r="J61" s="71" t="n">
        <f aca="false">100-ROUND(((H61/F61)*100),2)</f>
        <v>0</v>
      </c>
    </row>
    <row r="62" customFormat="false" ht="17" hidden="false" customHeight="true" outlineLevel="0" collapsed="false">
      <c r="A62" s="72"/>
      <c r="B62" s="72"/>
      <c r="C62" s="79"/>
      <c r="D62" s="21" t="s">
        <v>27</v>
      </c>
      <c r="E62" s="22" t="s">
        <v>103</v>
      </c>
      <c r="F62" s="69" t="n">
        <v>30</v>
      </c>
      <c r="G62" s="70" t="n">
        <v>30</v>
      </c>
      <c r="H62" s="70" t="n">
        <v>30</v>
      </c>
      <c r="I62" s="71" t="n">
        <f aca="false">100-ROUND(((G62/F62)*100),2)</f>
        <v>0</v>
      </c>
      <c r="J62" s="71" t="n">
        <f aca="false">100-ROUND(((H62/F62)*100),2)</f>
        <v>0</v>
      </c>
    </row>
    <row r="63" customFormat="false" ht="17" hidden="false" customHeight="true" outlineLevel="0" collapsed="false">
      <c r="A63" s="72"/>
      <c r="B63" s="72"/>
      <c r="C63" s="79" t="s">
        <v>104</v>
      </c>
      <c r="D63" s="21" t="s">
        <v>25</v>
      </c>
      <c r="E63" s="22" t="s">
        <v>105</v>
      </c>
      <c r="F63" s="69" t="n">
        <v>90</v>
      </c>
      <c r="G63" s="70" t="n">
        <v>90</v>
      </c>
      <c r="H63" s="70" t="n">
        <v>90</v>
      </c>
      <c r="I63" s="71" t="n">
        <f aca="false">100-ROUND(((G63/F63)*100),2)</f>
        <v>0</v>
      </c>
      <c r="J63" s="71" t="n">
        <f aca="false">100-ROUND(((H63/F63)*100),2)</f>
        <v>0</v>
      </c>
    </row>
    <row r="64" customFormat="false" ht="17" hidden="false" customHeight="true" outlineLevel="0" collapsed="false">
      <c r="A64" s="72"/>
      <c r="B64" s="72"/>
      <c r="C64" s="79" t="s">
        <v>106</v>
      </c>
      <c r="D64" s="21" t="s">
        <v>25</v>
      </c>
      <c r="E64" s="22" t="s">
        <v>107</v>
      </c>
      <c r="F64" s="69" t="n">
        <v>90</v>
      </c>
      <c r="G64" s="70" t="n">
        <v>90</v>
      </c>
      <c r="H64" s="70" t="n">
        <v>90</v>
      </c>
      <c r="I64" s="71" t="n">
        <f aca="false">100-ROUND(((G64/F64)*100),2)</f>
        <v>0</v>
      </c>
      <c r="J64" s="71" t="n">
        <f aca="false">100-ROUND(((H64/F64)*100),2)</f>
        <v>0</v>
      </c>
    </row>
    <row r="65" customFormat="false" ht="17" hidden="false" customHeight="true" outlineLevel="0" collapsed="false">
      <c r="A65" s="72"/>
      <c r="B65" s="72"/>
      <c r="C65" s="79"/>
      <c r="D65" s="21" t="s">
        <v>96</v>
      </c>
      <c r="E65" s="22" t="s">
        <v>108</v>
      </c>
      <c r="F65" s="69" t="n">
        <v>10</v>
      </c>
      <c r="G65" s="70" t="n">
        <v>10</v>
      </c>
      <c r="H65" s="70" t="n">
        <v>10</v>
      </c>
      <c r="I65" s="71" t="n">
        <f aca="false">100-ROUND(((G65/F65)*100),2)</f>
        <v>0</v>
      </c>
      <c r="J65" s="71" t="n">
        <f aca="false">100-ROUND(((H65/F65)*100),2)</f>
        <v>0</v>
      </c>
    </row>
    <row r="66" customFormat="false" ht="17" hidden="false" customHeight="true" outlineLevel="0" collapsed="false">
      <c r="A66" s="72"/>
      <c r="B66" s="72"/>
      <c r="C66" s="73" t="s">
        <v>109</v>
      </c>
      <c r="D66" s="73"/>
      <c r="E66" s="73"/>
      <c r="F66" s="73"/>
      <c r="G66" s="73"/>
      <c r="H66" s="73"/>
      <c r="I66" s="71" t="n">
        <f aca="false">(I61+I62+I63+I64+I65) /5</f>
        <v>0</v>
      </c>
      <c r="J66" s="71" t="n">
        <f aca="false">(J61+J62+J63+J64+J65) /5</f>
        <v>0</v>
      </c>
    </row>
    <row r="67" customFormat="false" ht="17" hidden="false" customHeight="true" outlineLevel="0" collapsed="false">
      <c r="A67" s="74"/>
      <c r="B67" s="74"/>
      <c r="C67" s="75" t="s">
        <v>110</v>
      </c>
      <c r="D67" s="75"/>
      <c r="E67" s="75"/>
      <c r="F67" s="75"/>
      <c r="G67" s="75"/>
      <c r="H67" s="75"/>
      <c r="I67" s="71" t="n">
        <f aca="false">ROUND(I66*5/55, 2)</f>
        <v>0</v>
      </c>
      <c r="J67" s="71" t="n">
        <f aca="false">ROUND(J66*5/55, 2)</f>
        <v>0</v>
      </c>
    </row>
    <row r="68" customFormat="false" ht="17" hidden="false" customHeight="true" outlineLevel="0" collapsed="false">
      <c r="A68" s="72" t="s">
        <v>111</v>
      </c>
      <c r="B68" s="72"/>
      <c r="C68" s="80" t="s">
        <v>112</v>
      </c>
      <c r="D68" s="21" t="s">
        <v>25</v>
      </c>
      <c r="E68" s="22" t="s">
        <v>113</v>
      </c>
      <c r="F68" s="69" t="n">
        <v>90</v>
      </c>
      <c r="G68" s="70" t="n">
        <v>90</v>
      </c>
      <c r="H68" s="70" t="n">
        <v>90</v>
      </c>
      <c r="I68" s="71" t="n">
        <f aca="false">100-ROUND(((G68/F68)*100),2)</f>
        <v>0</v>
      </c>
      <c r="J68" s="71" t="n">
        <f aca="false">100-ROUND(((H68/F68)*100),2)</f>
        <v>0</v>
      </c>
    </row>
    <row r="69" customFormat="false" ht="17" hidden="false" customHeight="true" outlineLevel="0" collapsed="false">
      <c r="A69" s="72"/>
      <c r="B69" s="72"/>
      <c r="C69" s="80"/>
      <c r="D69" s="21" t="s">
        <v>27</v>
      </c>
      <c r="E69" s="22" t="s">
        <v>114</v>
      </c>
      <c r="F69" s="69" t="n">
        <v>30</v>
      </c>
      <c r="G69" s="70" t="n">
        <v>30</v>
      </c>
      <c r="H69" s="70" t="n">
        <v>30</v>
      </c>
      <c r="I69" s="71" t="n">
        <f aca="false">100-ROUND(((G69/F69)*100),2)</f>
        <v>0</v>
      </c>
      <c r="J69" s="71" t="n">
        <f aca="false">100-ROUND(((H69/F69)*100),2)</f>
        <v>0</v>
      </c>
    </row>
    <row r="70" customFormat="false" ht="17" hidden="false" customHeight="true" outlineLevel="0" collapsed="false">
      <c r="A70" s="72"/>
      <c r="B70" s="72"/>
      <c r="C70" s="81" t="s">
        <v>115</v>
      </c>
      <c r="D70" s="21" t="s">
        <v>25</v>
      </c>
      <c r="E70" s="22" t="s">
        <v>116</v>
      </c>
      <c r="F70" s="69" t="n">
        <v>90</v>
      </c>
      <c r="G70" s="70" t="n">
        <v>90</v>
      </c>
      <c r="H70" s="70" t="n">
        <v>90</v>
      </c>
      <c r="I70" s="71" t="n">
        <f aca="false">100-ROUND(((G70/F70)*100),2)</f>
        <v>0</v>
      </c>
      <c r="J70" s="71" t="n">
        <f aca="false">100-ROUND(((H70/F70)*100),2)</f>
        <v>0</v>
      </c>
    </row>
    <row r="71" customFormat="false" ht="17" hidden="false" customHeight="true" outlineLevel="0" collapsed="false">
      <c r="A71" s="72"/>
      <c r="B71" s="72"/>
      <c r="C71" s="81" t="s">
        <v>117</v>
      </c>
      <c r="D71" s="21" t="s">
        <v>25</v>
      </c>
      <c r="E71" s="22" t="s">
        <v>118</v>
      </c>
      <c r="F71" s="69" t="n">
        <v>90</v>
      </c>
      <c r="G71" s="70" t="n">
        <v>90</v>
      </c>
      <c r="H71" s="70" t="n">
        <v>90</v>
      </c>
      <c r="I71" s="71" t="n">
        <f aca="false">100-ROUND(((G71/F71)*100),2)</f>
        <v>0</v>
      </c>
      <c r="J71" s="71" t="n">
        <f aca="false">100-ROUND(((H71/F71)*100),2)</f>
        <v>0</v>
      </c>
    </row>
    <row r="72" customFormat="false" ht="17" hidden="false" customHeight="true" outlineLevel="0" collapsed="false">
      <c r="A72" s="72"/>
      <c r="B72" s="72"/>
      <c r="C72" s="81"/>
      <c r="D72" s="21" t="s">
        <v>96</v>
      </c>
      <c r="E72" s="22" t="s">
        <v>119</v>
      </c>
      <c r="F72" s="69" t="n">
        <v>10</v>
      </c>
      <c r="G72" s="70" t="n">
        <v>10</v>
      </c>
      <c r="H72" s="70" t="n">
        <v>10</v>
      </c>
      <c r="I72" s="71" t="n">
        <f aca="false">100-ROUND(((G72/F72)*100),2)</f>
        <v>0</v>
      </c>
      <c r="J72" s="71" t="n">
        <f aca="false">100-ROUND(((H72/F72)*100),2)</f>
        <v>0</v>
      </c>
    </row>
    <row r="73" customFormat="false" ht="17" hidden="false" customHeight="true" outlineLevel="0" collapsed="false">
      <c r="A73" s="72"/>
      <c r="B73" s="72"/>
      <c r="C73" s="77" t="s">
        <v>120</v>
      </c>
      <c r="D73" s="77"/>
      <c r="E73" s="77"/>
      <c r="F73" s="77"/>
      <c r="G73" s="77"/>
      <c r="H73" s="77"/>
      <c r="I73" s="71" t="n">
        <f aca="false">(I68+I69+I70+I71+I72) /5</f>
        <v>0</v>
      </c>
      <c r="J73" s="71" t="n">
        <f aca="false">(J68+J69+J70+J71+J72) /5</f>
        <v>0</v>
      </c>
    </row>
    <row r="74" customFormat="false" ht="17" hidden="false" customHeight="true" outlineLevel="0" collapsed="false">
      <c r="A74" s="74"/>
      <c r="B74" s="74"/>
      <c r="C74" s="78" t="s">
        <v>121</v>
      </c>
      <c r="D74" s="78"/>
      <c r="E74" s="78"/>
      <c r="F74" s="78"/>
      <c r="G74" s="78"/>
      <c r="H74" s="78"/>
      <c r="I74" s="71" t="n">
        <f aca="false">ROUND(I73*3/55, 2)</f>
        <v>0</v>
      </c>
      <c r="J74" s="71" t="n">
        <f aca="false">ROUND(J73*3/55, 2)</f>
        <v>0</v>
      </c>
    </row>
    <row r="75" customFormat="false" ht="17" hidden="false" customHeight="true" outlineLevel="0" collapsed="false">
      <c r="A75" s="72" t="s">
        <v>122</v>
      </c>
      <c r="B75" s="72"/>
      <c r="C75" s="79" t="s">
        <v>123</v>
      </c>
      <c r="D75" s="21" t="s">
        <v>25</v>
      </c>
      <c r="E75" s="22" t="s">
        <v>124</v>
      </c>
      <c r="F75" s="69" t="n">
        <v>90</v>
      </c>
      <c r="G75" s="70" t="n">
        <v>90</v>
      </c>
      <c r="H75" s="70" t="n">
        <v>90</v>
      </c>
      <c r="I75" s="71" t="n">
        <f aca="false">100-ROUND(((G75/F75)*100),2)</f>
        <v>0</v>
      </c>
      <c r="J75" s="71" t="n">
        <f aca="false">100-ROUND(((H75/F75)*100),2)</f>
        <v>0</v>
      </c>
    </row>
    <row r="76" customFormat="false" ht="17" hidden="false" customHeight="true" outlineLevel="0" collapsed="false">
      <c r="A76" s="72"/>
      <c r="B76" s="72"/>
      <c r="C76" s="79"/>
      <c r="D76" s="21" t="s">
        <v>27</v>
      </c>
      <c r="E76" s="22" t="s">
        <v>125</v>
      </c>
      <c r="F76" s="69" t="n">
        <v>30</v>
      </c>
      <c r="G76" s="70" t="n">
        <v>30</v>
      </c>
      <c r="H76" s="70" t="n">
        <v>30</v>
      </c>
      <c r="I76" s="71" t="n">
        <f aca="false">100-ROUND(((G76/F76)*100),2)</f>
        <v>0</v>
      </c>
      <c r="J76" s="71" t="n">
        <f aca="false">100-ROUND(((H76/F76)*100),2)</f>
        <v>0</v>
      </c>
    </row>
    <row r="77" customFormat="false" ht="17" hidden="false" customHeight="true" outlineLevel="0" collapsed="false">
      <c r="A77" s="72"/>
      <c r="B77" s="72"/>
      <c r="C77" s="79" t="s">
        <v>126</v>
      </c>
      <c r="D77" s="21" t="s">
        <v>127</v>
      </c>
      <c r="E77" s="22" t="s">
        <v>128</v>
      </c>
      <c r="F77" s="69" t="n">
        <v>90</v>
      </c>
      <c r="G77" s="70" t="n">
        <v>90</v>
      </c>
      <c r="H77" s="70" t="n">
        <v>90</v>
      </c>
      <c r="I77" s="71" t="n">
        <f aca="false">100-ROUND(((G77/F77)*100),2)</f>
        <v>0</v>
      </c>
      <c r="J77" s="71" t="n">
        <f aca="false">100-ROUND(((H77/F77)*100),2)</f>
        <v>0</v>
      </c>
    </row>
    <row r="78" customFormat="false" ht="17" hidden="false" customHeight="true" outlineLevel="0" collapsed="false">
      <c r="A78" s="72"/>
      <c r="B78" s="72"/>
      <c r="C78" s="79" t="s">
        <v>129</v>
      </c>
      <c r="D78" s="21" t="s">
        <v>25</v>
      </c>
      <c r="E78" s="22" t="s">
        <v>130</v>
      </c>
      <c r="F78" s="69" t="n">
        <v>90</v>
      </c>
      <c r="G78" s="70" t="n">
        <v>90</v>
      </c>
      <c r="H78" s="70" t="n">
        <v>90</v>
      </c>
      <c r="I78" s="71" t="n">
        <f aca="false">100-ROUND(((G78/F78)*100),2)</f>
        <v>0</v>
      </c>
      <c r="J78" s="71" t="n">
        <f aca="false">100-ROUND(((H78/F78)*100),2)</f>
        <v>0</v>
      </c>
    </row>
    <row r="79" customFormat="false" ht="17" hidden="false" customHeight="true" outlineLevel="0" collapsed="false">
      <c r="A79" s="72"/>
      <c r="B79" s="72"/>
      <c r="C79" s="79"/>
      <c r="D79" s="21" t="s">
        <v>96</v>
      </c>
      <c r="E79" s="22" t="s">
        <v>131</v>
      </c>
      <c r="F79" s="69" t="n">
        <v>10</v>
      </c>
      <c r="G79" s="70" t="n">
        <v>10</v>
      </c>
      <c r="H79" s="70" t="n">
        <v>10</v>
      </c>
      <c r="I79" s="71" t="n">
        <f aca="false">100-ROUND(((G79/F79)*100),2)</f>
        <v>0</v>
      </c>
      <c r="J79" s="71" t="n">
        <f aca="false">100-ROUND(((H79/F79)*100),2)</f>
        <v>0</v>
      </c>
    </row>
    <row r="80" customFormat="false" ht="17" hidden="false" customHeight="true" outlineLevel="0" collapsed="false">
      <c r="A80" s="72"/>
      <c r="B80" s="72"/>
      <c r="C80" s="73" t="s">
        <v>132</v>
      </c>
      <c r="D80" s="73"/>
      <c r="E80" s="73"/>
      <c r="F80" s="73"/>
      <c r="G80" s="73"/>
      <c r="H80" s="73"/>
      <c r="I80" s="71" t="n">
        <f aca="false">(I75+I76+I77+I78+I79) /5</f>
        <v>0</v>
      </c>
      <c r="J80" s="71" t="n">
        <f aca="false">(J75+J76+J77+J78+J79) /5</f>
        <v>0</v>
      </c>
    </row>
    <row r="81" customFormat="false" ht="17" hidden="false" customHeight="true" outlineLevel="0" collapsed="false">
      <c r="A81" s="74"/>
      <c r="B81" s="74"/>
      <c r="C81" s="75" t="s">
        <v>133</v>
      </c>
      <c r="D81" s="75"/>
      <c r="E81" s="75"/>
      <c r="F81" s="75"/>
      <c r="G81" s="75"/>
      <c r="H81" s="75"/>
      <c r="I81" s="71" t="n">
        <f aca="false">ROUND(I80*2/55, 2)</f>
        <v>0</v>
      </c>
      <c r="J81" s="71" t="n">
        <f aca="false">ROUND(J80*2/55, 2)</f>
        <v>0</v>
      </c>
    </row>
    <row r="82" customFormat="false" ht="22.35" hidden="false" customHeight="true" outlineLevel="0" collapsed="false">
      <c r="A82" s="72"/>
      <c r="B82" s="82" t="s">
        <v>134</v>
      </c>
      <c r="C82" s="82"/>
      <c r="D82" s="82"/>
      <c r="E82" s="82"/>
      <c r="F82" s="82"/>
      <c r="G82" s="82"/>
      <c r="H82" s="82"/>
      <c r="I82" s="83" t="n">
        <f aca="false">I53+I60+I67+I74+I81</f>
        <v>0</v>
      </c>
      <c r="J82" s="83" t="n">
        <f aca="false">J53+J60+J67+J74+J81</f>
        <v>0</v>
      </c>
    </row>
    <row r="83" customFormat="false" ht="16.95" hidden="false" customHeight="true" outlineLevel="0" collapsed="false">
      <c r="A83" s="72"/>
      <c r="B83" s="72"/>
      <c r="C83" s="84" t="s">
        <v>48</v>
      </c>
      <c r="D83" s="84"/>
      <c r="E83" s="84"/>
      <c r="F83" s="84"/>
      <c r="G83" s="84"/>
      <c r="H83" s="84"/>
      <c r="I83" s="85" t="str">
        <f aca="false">IF(I82&lt;1,"NA",IF(I82&lt;33.33,"Mild",IF(I82&lt;66.66,"Moderate","Severe")))</f>
        <v>NA</v>
      </c>
      <c r="J83" s="85" t="str">
        <f aca="false">IF(J82&lt;1,"NA",IF(J82&lt;33.33,"Mild",IF(J82&lt;66.66,"Moderate","Severe")))</f>
        <v>NA</v>
      </c>
    </row>
    <row r="84" customFormat="false" ht="16.95" hidden="false" customHeight="true" outlineLevel="0" collapsed="false">
      <c r="A84" s="72"/>
      <c r="B84" s="72"/>
      <c r="C84" s="86" t="s">
        <v>135</v>
      </c>
      <c r="D84" s="86"/>
      <c r="E84" s="86"/>
      <c r="F84" s="86"/>
      <c r="G84" s="86"/>
      <c r="H84" s="86"/>
      <c r="I84" s="83" t="n">
        <f aca="false">ROUND(I82*0.4,2)</f>
        <v>0</v>
      </c>
      <c r="J84" s="83" t="n">
        <f aca="false">ROUND(J82*0.4,2)</f>
        <v>0</v>
      </c>
    </row>
    <row r="85" customFormat="false" ht="35.05" hidden="false" customHeight="true" outlineLevel="0" collapsed="false">
      <c r="A85" s="87" t="s">
        <v>136</v>
      </c>
      <c r="B85" s="87"/>
      <c r="C85" s="87"/>
      <c r="D85" s="87"/>
      <c r="E85" s="87"/>
      <c r="F85" s="87"/>
      <c r="G85" s="87"/>
      <c r="H85" s="87"/>
      <c r="I85" s="88" t="n">
        <f aca="false">I16+I22+I29+I84</f>
        <v>0</v>
      </c>
      <c r="J85" s="88" t="n">
        <f aca="false">J16+J22+J29+J84</f>
        <v>0</v>
      </c>
    </row>
    <row r="86" s="90" customFormat="true" ht="12.75" hidden="false" customHeight="true" outlineLevel="0" collapsed="false">
      <c r="A86" s="89" t="s">
        <v>60</v>
      </c>
      <c r="B86" s="89"/>
      <c r="C86" s="89"/>
      <c r="D86" s="89"/>
      <c r="E86" s="89"/>
      <c r="F86" s="89"/>
      <c r="G86" s="89"/>
      <c r="H86" s="89"/>
      <c r="I86" s="89"/>
      <c r="J86" s="89"/>
    </row>
    <row r="87" customFormat="false" ht="12.75" hidden="false" customHeight="true" outlineLevel="0" collapsed="false">
      <c r="A87" s="89" t="s">
        <v>137</v>
      </c>
      <c r="B87" s="89"/>
      <c r="C87" s="89"/>
      <c r="D87" s="89"/>
      <c r="E87" s="89"/>
      <c r="F87" s="89"/>
      <c r="G87" s="89"/>
      <c r="H87" s="89"/>
      <c r="I87" s="91" t="s">
        <v>138</v>
      </c>
      <c r="J87" s="91"/>
    </row>
    <row r="88" customFormat="false" ht="12.6" hidden="false" customHeight="true" outlineLevel="0" collapsed="false">
      <c r="A88" s="57" t="s">
        <v>62</v>
      </c>
      <c r="B88" s="58"/>
      <c r="C88" s="58"/>
      <c r="D88" s="58"/>
      <c r="E88" s="58"/>
      <c r="F88" s="58"/>
      <c r="G88" s="58"/>
      <c r="H88" s="58"/>
      <c r="I88" s="59" t="s">
        <v>139</v>
      </c>
      <c r="J88" s="59"/>
      <c r="K88" s="4"/>
      <c r="L88" s="4"/>
    </row>
    <row r="89" customFormat="false" ht="15" hidden="false" customHeight="true" outlineLevel="0" collapsed="false">
      <c r="A89" s="2" t="s">
        <v>1</v>
      </c>
      <c r="B89" s="2"/>
      <c r="C89" s="2"/>
      <c r="D89" s="2"/>
      <c r="E89" s="2"/>
      <c r="F89" s="2"/>
      <c r="G89" s="2"/>
      <c r="H89" s="2"/>
      <c r="I89" s="2"/>
      <c r="J89" s="2"/>
      <c r="K89" s="4"/>
      <c r="L89" s="4"/>
    </row>
    <row r="90" customFormat="false" ht="11.65" hidden="false" customHeight="true" outlineLevel="0" collapsed="false">
      <c r="A90" s="58"/>
      <c r="B90" s="5" t="s">
        <v>64</v>
      </c>
      <c r="C90" s="5"/>
      <c r="D90" s="5"/>
      <c r="E90" s="5"/>
      <c r="F90" s="58"/>
      <c r="G90" s="60"/>
      <c r="H90" s="7" t="s">
        <v>65</v>
      </c>
      <c r="I90" s="61" t="str">
        <f aca="false">I3</f>
        <v>Date Here</v>
      </c>
      <c r="J90" s="61"/>
      <c r="K90" s="4"/>
      <c r="L90" s="4"/>
    </row>
    <row r="91" customFormat="false" ht="16.5" hidden="false" customHeight="true" outlineLevel="0" collapsed="false">
      <c r="A91" s="7" t="s">
        <v>66</v>
      </c>
      <c r="B91" s="62" t="str">
        <f aca="false">B4</f>
        <v>Name Here</v>
      </c>
      <c r="C91" s="62"/>
      <c r="D91" s="62"/>
      <c r="E91" s="63"/>
      <c r="F91" s="9" t="s">
        <v>67</v>
      </c>
      <c r="G91" s="61" t="str">
        <f aca="false">G4</f>
        <v>Age here</v>
      </c>
      <c r="H91" s="9" t="s">
        <v>68</v>
      </c>
      <c r="I91" s="61" t="str">
        <f aca="false">I4</f>
        <v>Gender</v>
      </c>
      <c r="J91" s="64" t="n">
        <f aca="false">D238</f>
        <v>0</v>
      </c>
      <c r="K91" s="4"/>
      <c r="L91" s="4"/>
    </row>
    <row r="92" customFormat="false" ht="25.45" hidden="false" customHeight="true" outlineLevel="0" collapsed="false">
      <c r="A92" s="15" t="s">
        <v>140</v>
      </c>
      <c r="B92" s="15"/>
      <c r="C92" s="15"/>
      <c r="D92" s="15"/>
      <c r="E92" s="15"/>
      <c r="F92" s="15"/>
      <c r="G92" s="15"/>
      <c r="H92" s="15"/>
      <c r="I92" s="15"/>
      <c r="J92" s="15"/>
      <c r="K92" s="4"/>
      <c r="L92" s="4"/>
    </row>
    <row r="93" customFormat="false" ht="25.45" hidden="false" customHeight="true" outlineLevel="0" collapsed="false">
      <c r="A93" s="15" t="s">
        <v>13</v>
      </c>
      <c r="B93" s="15" t="s">
        <v>14</v>
      </c>
      <c r="C93" s="15" t="s">
        <v>15</v>
      </c>
      <c r="D93" s="16" t="s">
        <v>16</v>
      </c>
      <c r="E93" s="16" t="s">
        <v>17</v>
      </c>
      <c r="F93" s="17" t="s">
        <v>18</v>
      </c>
      <c r="G93" s="16" t="s">
        <v>19</v>
      </c>
      <c r="H93" s="16" t="s">
        <v>20</v>
      </c>
      <c r="I93" s="16" t="s">
        <v>21</v>
      </c>
      <c r="J93" s="16" t="s">
        <v>22</v>
      </c>
      <c r="K93" s="4"/>
      <c r="L93" s="4"/>
    </row>
    <row r="94" customFormat="false" ht="12.8" hidden="false" customHeight="true" outlineLevel="0" collapsed="false">
      <c r="A94" s="32" t="s">
        <v>141</v>
      </c>
      <c r="B94" s="32"/>
      <c r="C94" s="92" t="s">
        <v>142</v>
      </c>
      <c r="D94" s="93" t="s">
        <v>25</v>
      </c>
      <c r="E94" s="94" t="n">
        <v>40</v>
      </c>
      <c r="F94" s="95" t="n">
        <v>5</v>
      </c>
      <c r="G94" s="96" t="n">
        <v>5</v>
      </c>
      <c r="H94" s="96" t="n">
        <v>5</v>
      </c>
      <c r="I94" s="97" t="n">
        <f aca="false">100-ROUND(((G94/F94)*100),2)</f>
        <v>0</v>
      </c>
      <c r="J94" s="97" t="n">
        <f aca="false">100-ROUND(((H94/F94)*100),2)</f>
        <v>0</v>
      </c>
    </row>
    <row r="95" customFormat="false" ht="12.75" hidden="false" customHeight="true" outlineLevel="0" collapsed="false">
      <c r="A95" s="32"/>
      <c r="B95" s="32"/>
      <c r="C95" s="92"/>
      <c r="D95" s="93" t="s">
        <v>27</v>
      </c>
      <c r="E95" s="94" t="n">
        <v>41</v>
      </c>
      <c r="F95" s="95" t="n">
        <v>5</v>
      </c>
      <c r="G95" s="96" t="n">
        <v>5</v>
      </c>
      <c r="H95" s="96" t="n">
        <v>5</v>
      </c>
      <c r="I95" s="97" t="n">
        <f aca="false">100-ROUND(((G95/F95)*100),2)</f>
        <v>0</v>
      </c>
      <c r="J95" s="97" t="n">
        <f aca="false">100-ROUND(((H95/F95)*100),2)</f>
        <v>0</v>
      </c>
    </row>
    <row r="96" customFormat="false" ht="12.8" hidden="false" customHeight="false" outlineLevel="0" collapsed="false">
      <c r="A96" s="32"/>
      <c r="B96" s="32"/>
      <c r="C96" s="92"/>
      <c r="D96" s="93" t="s">
        <v>143</v>
      </c>
      <c r="E96" s="94" t="n">
        <v>42</v>
      </c>
      <c r="F96" s="95" t="n">
        <v>5</v>
      </c>
      <c r="G96" s="96" t="n">
        <v>5</v>
      </c>
      <c r="H96" s="96" t="n">
        <v>5</v>
      </c>
      <c r="I96" s="97" t="n">
        <f aca="false">100-ROUND(((G96/F96)*100),2)</f>
        <v>0</v>
      </c>
      <c r="J96" s="97" t="n">
        <f aca="false">100-ROUND(((H96/F96)*100),2)</f>
        <v>0</v>
      </c>
    </row>
    <row r="97" customFormat="false" ht="12.8" hidden="false" customHeight="false" outlineLevel="0" collapsed="false">
      <c r="A97" s="32"/>
      <c r="B97" s="32"/>
      <c r="C97" s="92"/>
      <c r="D97" s="93" t="s">
        <v>144</v>
      </c>
      <c r="E97" s="94" t="n">
        <v>43</v>
      </c>
      <c r="F97" s="95" t="n">
        <v>5</v>
      </c>
      <c r="G97" s="96" t="n">
        <v>5</v>
      </c>
      <c r="H97" s="96" t="n">
        <v>5</v>
      </c>
      <c r="I97" s="97" t="n">
        <f aca="false">100-ROUND(((G97/F97)*100),2)</f>
        <v>0</v>
      </c>
      <c r="J97" s="97" t="n">
        <f aca="false">100-ROUND(((H97/F97)*100),2)</f>
        <v>0</v>
      </c>
    </row>
    <row r="98" customFormat="false" ht="12.8" hidden="false" customHeight="false" outlineLevel="0" collapsed="false">
      <c r="A98" s="32"/>
      <c r="B98" s="32"/>
      <c r="C98" s="92"/>
      <c r="D98" s="93" t="s">
        <v>76</v>
      </c>
      <c r="E98" s="94" t="n">
        <v>44</v>
      </c>
      <c r="F98" s="95" t="n">
        <v>5</v>
      </c>
      <c r="G98" s="96" t="n">
        <v>5</v>
      </c>
      <c r="H98" s="96" t="n">
        <v>5</v>
      </c>
      <c r="I98" s="97" t="n">
        <f aca="false">100-ROUND(((G98/F98)*100),2)</f>
        <v>0</v>
      </c>
      <c r="J98" s="97" t="n">
        <f aca="false">100-ROUND(((H98/F98)*100),2)</f>
        <v>0</v>
      </c>
    </row>
    <row r="99" customFormat="false" ht="12.8" hidden="false" customHeight="false" outlineLevel="0" collapsed="false">
      <c r="A99" s="32"/>
      <c r="B99" s="32"/>
      <c r="C99" s="92"/>
      <c r="D99" s="93" t="s">
        <v>31</v>
      </c>
      <c r="E99" s="94" t="n">
        <v>45</v>
      </c>
      <c r="F99" s="95" t="n">
        <v>5</v>
      </c>
      <c r="G99" s="96" t="n">
        <v>5</v>
      </c>
      <c r="H99" s="96" t="n">
        <v>5</v>
      </c>
      <c r="I99" s="97" t="n">
        <f aca="false">100-ROUND(((G99/F99)*100),2)</f>
        <v>0</v>
      </c>
      <c r="J99" s="97" t="n">
        <f aca="false">100-ROUND(((H99/F99)*100),2)</f>
        <v>0</v>
      </c>
    </row>
    <row r="100" s="100" customFormat="true" ht="11.35" hidden="false" customHeight="true" outlineLevel="0" collapsed="false">
      <c r="A100" s="32"/>
      <c r="B100" s="32"/>
      <c r="C100" s="98" t="s">
        <v>145</v>
      </c>
      <c r="D100" s="98"/>
      <c r="E100" s="98"/>
      <c r="F100" s="98"/>
      <c r="G100" s="98"/>
      <c r="H100" s="98"/>
      <c r="I100" s="99" t="n">
        <f aca="false">ROUND(((I94+I95+I96+I97+I98+I99)/6),2)</f>
        <v>0</v>
      </c>
      <c r="J100" s="99" t="n">
        <f aca="false">ROUND(((J94+J95+J96+J97+J98+J99)/6),2)</f>
        <v>0</v>
      </c>
    </row>
    <row r="101" s="103" customFormat="true" ht="11.35" hidden="false" customHeight="true" outlineLevel="0" collapsed="false">
      <c r="A101" s="32"/>
      <c r="B101" s="32"/>
      <c r="C101" s="101"/>
      <c r="D101" s="101"/>
      <c r="E101" s="101"/>
      <c r="F101" s="101" t="s">
        <v>48</v>
      </c>
      <c r="G101" s="101"/>
      <c r="H101" s="101"/>
      <c r="I101" s="102" t="str">
        <f aca="false">IF(I100&lt;1,"NA",IF(I100&lt;33.33,"Mild",IF(I100&lt;66.66,"Moderate","Severe")))</f>
        <v>NA</v>
      </c>
      <c r="J101" s="102" t="str">
        <f aca="false">IF(J100&lt;1,"NA",IF(J100&lt;33.33,"Mild",IF(J100&lt;66.66,"Moderate","Severe")))</f>
        <v>NA</v>
      </c>
    </row>
    <row r="102" s="103" customFormat="true" ht="11.35" hidden="false" customHeight="true" outlineLevel="0" collapsed="false">
      <c r="A102" s="32"/>
      <c r="B102" s="32"/>
      <c r="C102" s="104" t="s">
        <v>146</v>
      </c>
      <c r="D102" s="104"/>
      <c r="E102" s="104"/>
      <c r="F102" s="104"/>
      <c r="G102" s="104"/>
      <c r="H102" s="104"/>
      <c r="I102" s="105" t="n">
        <f aca="false">ROUND(I100*0.3,2)</f>
        <v>0</v>
      </c>
      <c r="J102" s="105" t="n">
        <f aca="false">ROUND(J100*0.3,2)</f>
        <v>0</v>
      </c>
    </row>
    <row r="103" customFormat="false" ht="12.8" hidden="false" customHeight="false" outlineLevel="0" collapsed="false">
      <c r="A103" s="32" t="s">
        <v>147</v>
      </c>
      <c r="B103" s="32"/>
      <c r="C103" s="106" t="s">
        <v>148</v>
      </c>
      <c r="D103" s="107" t="s">
        <v>25</v>
      </c>
      <c r="E103" s="108" t="n">
        <v>46</v>
      </c>
      <c r="F103" s="95" t="n">
        <v>5</v>
      </c>
      <c r="G103" s="96" t="n">
        <v>5</v>
      </c>
      <c r="H103" s="96" t="n">
        <v>5</v>
      </c>
      <c r="I103" s="97" t="n">
        <f aca="false">100-ROUND(((G103/F103)*100),2)</f>
        <v>0</v>
      </c>
      <c r="J103" s="97" t="n">
        <f aca="false">100-ROUND(((H103/F103)*100),2)</f>
        <v>0</v>
      </c>
    </row>
    <row r="104" customFormat="false" ht="12.8" hidden="false" customHeight="false" outlineLevel="0" collapsed="false">
      <c r="A104" s="32"/>
      <c r="B104" s="32"/>
      <c r="C104" s="106"/>
      <c r="D104" s="107" t="s">
        <v>27</v>
      </c>
      <c r="E104" s="108" t="n">
        <v>47</v>
      </c>
      <c r="F104" s="95" t="n">
        <v>5</v>
      </c>
      <c r="G104" s="96" t="n">
        <v>5</v>
      </c>
      <c r="H104" s="96" t="n">
        <v>5</v>
      </c>
      <c r="I104" s="97" t="n">
        <f aca="false">100-ROUND(((G104/F104)*100),2)</f>
        <v>0</v>
      </c>
      <c r="J104" s="97" t="n">
        <f aca="false">100-ROUND(((H104/F104)*100),2)</f>
        <v>0</v>
      </c>
    </row>
    <row r="105" customFormat="false" ht="12.8" hidden="false" customHeight="false" outlineLevel="0" collapsed="false">
      <c r="A105" s="32"/>
      <c r="B105" s="32"/>
      <c r="C105" s="106"/>
      <c r="D105" s="107" t="s">
        <v>43</v>
      </c>
      <c r="E105" s="108" t="n">
        <v>48</v>
      </c>
      <c r="F105" s="95" t="n">
        <v>5</v>
      </c>
      <c r="G105" s="96" t="n">
        <v>5</v>
      </c>
      <c r="H105" s="96" t="n">
        <v>5</v>
      </c>
      <c r="I105" s="97" t="n">
        <f aca="false">100-ROUND(((G105/F105)*100),2)</f>
        <v>0</v>
      </c>
      <c r="J105" s="97" t="n">
        <f aca="false">100-ROUND(((H105/F105)*100),2)</f>
        <v>0</v>
      </c>
    </row>
    <row r="106" customFormat="false" ht="12.8" hidden="false" customHeight="false" outlineLevel="0" collapsed="false">
      <c r="A106" s="32"/>
      <c r="B106" s="32"/>
      <c r="C106" s="106"/>
      <c r="D106" s="107" t="s">
        <v>45</v>
      </c>
      <c r="E106" s="108" t="n">
        <v>48</v>
      </c>
      <c r="F106" s="95" t="n">
        <v>5</v>
      </c>
      <c r="G106" s="96" t="n">
        <v>5</v>
      </c>
      <c r="H106" s="96" t="n">
        <v>5</v>
      </c>
      <c r="I106" s="97" t="n">
        <f aca="false">100-ROUND(((G106/F106)*100),2)</f>
        <v>0</v>
      </c>
      <c r="J106" s="97" t="n">
        <f aca="false">100-ROUND(((H106/F106)*100),2)</f>
        <v>0</v>
      </c>
      <c r="M106" s="96"/>
      <c r="N106" s="96"/>
      <c r="O106" s="96"/>
    </row>
    <row r="107" s="111" customFormat="true" ht="11.35" hidden="false" customHeight="true" outlineLevel="0" collapsed="false">
      <c r="A107" s="32"/>
      <c r="B107" s="32"/>
      <c r="C107" s="109" t="s">
        <v>145</v>
      </c>
      <c r="D107" s="109"/>
      <c r="E107" s="109"/>
      <c r="F107" s="109"/>
      <c r="G107" s="109"/>
      <c r="H107" s="109"/>
      <c r="I107" s="110" t="n">
        <f aca="false">ROUND(((I103+I104+I105+I106)/4),2)</f>
        <v>0</v>
      </c>
      <c r="J107" s="110" t="n">
        <f aca="false">ROUND(((J103+J104+J105+J106)/4),2)</f>
        <v>0</v>
      </c>
    </row>
    <row r="108" s="111" customFormat="true" ht="11.35" hidden="false" customHeight="true" outlineLevel="0" collapsed="false">
      <c r="A108" s="32"/>
      <c r="B108" s="32"/>
      <c r="C108" s="109"/>
      <c r="D108" s="109"/>
      <c r="E108" s="109"/>
      <c r="F108" s="109" t="s">
        <v>48</v>
      </c>
      <c r="G108" s="109"/>
      <c r="H108" s="109"/>
      <c r="I108" s="112" t="str">
        <f aca="false">IF(I107&lt;1,"NA",IF(I107&lt;33.33,"Mild",IF(I107&lt;66.66,"Moderate","Severe")))</f>
        <v>NA</v>
      </c>
      <c r="J108" s="112" t="str">
        <f aca="false">IF(J107&lt;1,"NA",IF(J107&lt;33.33,"Mild",IF(J107&lt;66.66,"Moderate","Severe")))</f>
        <v>NA</v>
      </c>
    </row>
    <row r="109" s="111" customFormat="true" ht="11.35" hidden="false" customHeight="true" outlineLevel="0" collapsed="false">
      <c r="A109" s="32"/>
      <c r="B109" s="32"/>
      <c r="C109" s="113" t="s">
        <v>149</v>
      </c>
      <c r="D109" s="113"/>
      <c r="E109" s="113"/>
      <c r="F109" s="113"/>
      <c r="G109" s="113"/>
      <c r="H109" s="113"/>
      <c r="I109" s="110" t="n">
        <f aca="false">ROUND(I107*0.3,2)</f>
        <v>0</v>
      </c>
      <c r="J109" s="110" t="n">
        <f aca="false">ROUND(J107*0.3,2)</f>
        <v>0</v>
      </c>
    </row>
    <row r="110" customFormat="false" ht="12.8" hidden="false" customHeight="false" outlineLevel="0" collapsed="false">
      <c r="A110" s="32" t="s">
        <v>150</v>
      </c>
      <c r="B110" s="32"/>
      <c r="C110" s="114" t="s">
        <v>151</v>
      </c>
      <c r="D110" s="107" t="s">
        <v>152</v>
      </c>
      <c r="E110" s="94" t="n">
        <v>50</v>
      </c>
      <c r="F110" s="95" t="n">
        <v>5</v>
      </c>
      <c r="G110" s="96" t="n">
        <v>5</v>
      </c>
      <c r="H110" s="96" t="n">
        <v>5</v>
      </c>
      <c r="I110" s="97" t="n">
        <f aca="false">100-ROUND(((G110/F110)*100),2)</f>
        <v>0</v>
      </c>
      <c r="J110" s="97" t="n">
        <f aca="false">100-ROUND(((H110/F110)*100),2)</f>
        <v>0</v>
      </c>
    </row>
    <row r="111" customFormat="false" ht="12.8" hidden="false" customHeight="false" outlineLevel="0" collapsed="false">
      <c r="A111" s="32"/>
      <c r="B111" s="32"/>
      <c r="C111" s="114"/>
      <c r="D111" s="115" t="s">
        <v>153</v>
      </c>
      <c r="E111" s="94" t="n">
        <v>51</v>
      </c>
      <c r="F111" s="95" t="n">
        <v>5</v>
      </c>
      <c r="G111" s="96" t="n">
        <v>5</v>
      </c>
      <c r="H111" s="96" t="n">
        <v>5</v>
      </c>
      <c r="I111" s="97" t="n">
        <f aca="false">100-ROUND(((G111/F111)*100),2)</f>
        <v>0</v>
      </c>
      <c r="J111" s="97" t="n">
        <f aca="false">100-ROUND(((H111/F111)*100),2)</f>
        <v>0</v>
      </c>
    </row>
    <row r="112" customFormat="false" ht="12.8" hidden="false" customHeight="false" outlineLevel="0" collapsed="false">
      <c r="A112" s="32"/>
      <c r="B112" s="32"/>
      <c r="C112" s="114"/>
      <c r="D112" s="107" t="s">
        <v>154</v>
      </c>
      <c r="E112" s="94" t="n">
        <v>52</v>
      </c>
      <c r="F112" s="95" t="n">
        <v>5</v>
      </c>
      <c r="G112" s="96" t="n">
        <v>5</v>
      </c>
      <c r="H112" s="96" t="n">
        <v>5</v>
      </c>
      <c r="I112" s="97" t="n">
        <f aca="false">100-ROUND(((G112/F112)*100),2)</f>
        <v>0</v>
      </c>
      <c r="J112" s="97" t="n">
        <f aca="false">100-ROUND(((H112/F112)*100),2)</f>
        <v>0</v>
      </c>
    </row>
    <row r="113" customFormat="false" ht="12.8" hidden="false" customHeight="false" outlineLevel="0" collapsed="false">
      <c r="A113" s="32"/>
      <c r="B113" s="32"/>
      <c r="C113" s="114"/>
      <c r="D113" s="107" t="s">
        <v>155</v>
      </c>
      <c r="E113" s="94" t="n">
        <v>53</v>
      </c>
      <c r="F113" s="95" t="n">
        <v>5</v>
      </c>
      <c r="G113" s="96" t="n">
        <v>5</v>
      </c>
      <c r="H113" s="96" t="n">
        <v>5</v>
      </c>
      <c r="I113" s="97" t="n">
        <f aca="false">100-ROUND(((G113/F113)*100),2)</f>
        <v>0</v>
      </c>
      <c r="J113" s="97" t="n">
        <f aca="false">100-ROUND(((H113/F113)*100),2)</f>
        <v>0</v>
      </c>
    </row>
    <row r="114" s="111" customFormat="true" ht="11.35" hidden="false" customHeight="true" outlineLevel="0" collapsed="false">
      <c r="A114" s="32"/>
      <c r="B114" s="32"/>
      <c r="C114" s="116" t="s">
        <v>145</v>
      </c>
      <c r="D114" s="116"/>
      <c r="E114" s="116"/>
      <c r="F114" s="116"/>
      <c r="G114" s="116"/>
      <c r="H114" s="116"/>
      <c r="I114" s="117" t="n">
        <f aca="false">ROUND(((I110+I111+I112+I113)/4),2)</f>
        <v>0</v>
      </c>
      <c r="J114" s="117" t="n">
        <f aca="false">ROUND(((J110+J111+J112+J113)/4),2)</f>
        <v>0</v>
      </c>
    </row>
    <row r="115" s="111" customFormat="true" ht="11.35" hidden="false" customHeight="true" outlineLevel="0" collapsed="false">
      <c r="A115" s="32"/>
      <c r="B115" s="32"/>
      <c r="C115" s="116"/>
      <c r="D115" s="116" t="s">
        <v>48</v>
      </c>
      <c r="E115" s="116"/>
      <c r="F115" s="116"/>
      <c r="G115" s="116"/>
      <c r="H115" s="116"/>
      <c r="I115" s="118" t="str">
        <f aca="false">IF(I114&lt;1,"NA",IF(I114&lt;33.33,"Mild",IF(I114&lt;66.66,"Moderate","Severe")))</f>
        <v>NA</v>
      </c>
      <c r="J115" s="118" t="str">
        <f aca="false">IF(J114&lt;1,"NA",IF(J114&lt;33.33,"Mild",IF(J114&lt;66.66,"Moderate","Severe")))</f>
        <v>NA</v>
      </c>
    </row>
    <row r="116" s="111" customFormat="true" ht="11.35" hidden="false" customHeight="true" outlineLevel="0" collapsed="false">
      <c r="A116" s="32"/>
      <c r="B116" s="32"/>
      <c r="C116" s="119" t="s">
        <v>156</v>
      </c>
      <c r="D116" s="119"/>
      <c r="E116" s="119"/>
      <c r="F116" s="119"/>
      <c r="G116" s="119"/>
      <c r="H116" s="119"/>
      <c r="I116" s="117" t="n">
        <f aca="false">ROUND(I114* 0.3,2)</f>
        <v>0</v>
      </c>
      <c r="J116" s="117" t="n">
        <f aca="false">ROUND(J114* 0.3,2)</f>
        <v>0</v>
      </c>
    </row>
    <row r="117" customFormat="false" ht="35.15" hidden="false" customHeight="true" outlineLevel="0" collapsed="false">
      <c r="A117" s="87" t="s">
        <v>157</v>
      </c>
      <c r="B117" s="87"/>
      <c r="C117" s="87"/>
      <c r="D117" s="87"/>
      <c r="E117" s="87"/>
      <c r="F117" s="87"/>
      <c r="G117" s="87"/>
      <c r="H117" s="87"/>
      <c r="I117" s="88" t="n">
        <f aca="false">I102+I109+I116</f>
        <v>0</v>
      </c>
      <c r="J117" s="88" t="n">
        <f aca="false">J102+J109+J116</f>
        <v>0</v>
      </c>
    </row>
    <row r="118" customFormat="false" ht="25.45" hidden="false" customHeight="true" outlineLevel="0" collapsed="false">
      <c r="A118" s="15"/>
      <c r="B118" s="15" t="s">
        <v>158</v>
      </c>
      <c r="C118" s="15"/>
      <c r="D118" s="15"/>
      <c r="E118" s="15"/>
      <c r="F118" s="15"/>
      <c r="G118" s="15"/>
      <c r="H118" s="15"/>
      <c r="I118" s="15"/>
      <c r="J118" s="120" t="n">
        <f aca="false">D238</f>
        <v>0</v>
      </c>
      <c r="K118" s="4"/>
      <c r="L118" s="4"/>
    </row>
    <row r="119" customFormat="false" ht="25.45" hidden="false" customHeight="true" outlineLevel="0" collapsed="false">
      <c r="A119" s="15" t="s">
        <v>13</v>
      </c>
      <c r="B119" s="15" t="s">
        <v>14</v>
      </c>
      <c r="C119" s="15" t="s">
        <v>159</v>
      </c>
      <c r="D119" s="15"/>
      <c r="E119" s="16" t="s">
        <v>17</v>
      </c>
      <c r="F119" s="17" t="s">
        <v>18</v>
      </c>
      <c r="G119" s="16" t="s">
        <v>19</v>
      </c>
      <c r="H119" s="16" t="s">
        <v>20</v>
      </c>
      <c r="I119" s="16" t="s">
        <v>160</v>
      </c>
      <c r="J119" s="16" t="s">
        <v>161</v>
      </c>
      <c r="K119" s="4"/>
      <c r="L119" s="4"/>
    </row>
    <row r="120" customFormat="false" ht="18" hidden="false" customHeight="true" outlineLevel="0" collapsed="false">
      <c r="A120" s="121" t="s">
        <v>162</v>
      </c>
      <c r="B120" s="122" t="n">
        <v>90</v>
      </c>
      <c r="C120" s="123" t="s">
        <v>163</v>
      </c>
      <c r="D120" s="123"/>
      <c r="E120" s="124" t="n">
        <v>53</v>
      </c>
      <c r="F120" s="23" t="n">
        <v>9</v>
      </c>
      <c r="G120" s="24" t="n">
        <v>9</v>
      </c>
      <c r="H120" s="24" t="n">
        <v>9</v>
      </c>
      <c r="I120" s="125" t="n">
        <f aca="false">9-G120</f>
        <v>0</v>
      </c>
      <c r="J120" s="125" t="n">
        <f aca="false">9-H120</f>
        <v>0</v>
      </c>
    </row>
    <row r="121" customFormat="false" ht="14.45" hidden="false" customHeight="true" outlineLevel="0" collapsed="false">
      <c r="A121" s="121" t="s">
        <v>159</v>
      </c>
      <c r="B121" s="126"/>
      <c r="C121" s="123"/>
      <c r="D121" s="123"/>
      <c r="E121" s="124"/>
      <c r="F121" s="23"/>
      <c r="G121" s="24"/>
      <c r="H121" s="24"/>
      <c r="I121" s="125"/>
      <c r="J121" s="125"/>
    </row>
    <row r="122" customFormat="false" ht="11.25" hidden="false" customHeight="true" outlineLevel="0" collapsed="false">
      <c r="A122" s="127"/>
      <c r="B122" s="127"/>
      <c r="C122" s="123" t="s">
        <v>164</v>
      </c>
      <c r="D122" s="123"/>
      <c r="E122" s="124" t="n">
        <v>54</v>
      </c>
      <c r="F122" s="23" t="n">
        <v>9</v>
      </c>
      <c r="G122" s="24" t="n">
        <v>9</v>
      </c>
      <c r="H122" s="24" t="n">
        <v>9</v>
      </c>
      <c r="I122" s="125" t="n">
        <f aca="false">9-G122</f>
        <v>0</v>
      </c>
      <c r="J122" s="125" t="n">
        <f aca="false">9-H122</f>
        <v>0</v>
      </c>
    </row>
    <row r="123" customFormat="false" ht="12.8" hidden="false" customHeight="false" outlineLevel="0" collapsed="false">
      <c r="A123" s="127"/>
      <c r="B123" s="127"/>
      <c r="C123" s="123"/>
      <c r="D123" s="123"/>
      <c r="E123" s="124"/>
      <c r="F123" s="23"/>
      <c r="G123" s="24"/>
      <c r="H123" s="24"/>
      <c r="I123" s="125"/>
      <c r="J123" s="125"/>
    </row>
    <row r="124" customFormat="false" ht="7.1" hidden="false" customHeight="true" outlineLevel="0" collapsed="false">
      <c r="A124" s="127"/>
      <c r="B124" s="127"/>
      <c r="C124" s="123" t="s">
        <v>165</v>
      </c>
      <c r="D124" s="123"/>
      <c r="E124" s="124" t="n">
        <v>55</v>
      </c>
      <c r="F124" s="23" t="n">
        <v>9</v>
      </c>
      <c r="G124" s="24" t="n">
        <v>9</v>
      </c>
      <c r="H124" s="24" t="n">
        <v>9</v>
      </c>
      <c r="I124" s="125" t="n">
        <f aca="false">9-G124</f>
        <v>0</v>
      </c>
      <c r="J124" s="125" t="n">
        <f aca="false">9-H124</f>
        <v>0</v>
      </c>
    </row>
    <row r="125" customFormat="false" ht="7.1" hidden="false" customHeight="true" outlineLevel="0" collapsed="false">
      <c r="A125" s="127"/>
      <c r="B125" s="127"/>
      <c r="C125" s="123"/>
      <c r="D125" s="123"/>
      <c r="E125" s="124"/>
      <c r="F125" s="23"/>
      <c r="G125" s="24"/>
      <c r="H125" s="24"/>
      <c r="I125" s="125"/>
      <c r="J125" s="125"/>
    </row>
    <row r="126" customFormat="false" ht="7.1" hidden="false" customHeight="true" outlineLevel="0" collapsed="false">
      <c r="A126" s="127"/>
      <c r="B126" s="127"/>
      <c r="C126" s="123" t="s">
        <v>166</v>
      </c>
      <c r="D126" s="123"/>
      <c r="E126" s="124" t="n">
        <v>56</v>
      </c>
      <c r="F126" s="23" t="n">
        <v>9</v>
      </c>
      <c r="G126" s="24" t="n">
        <v>9</v>
      </c>
      <c r="H126" s="24" t="n">
        <v>9</v>
      </c>
      <c r="I126" s="125" t="n">
        <f aca="false">9-G126</f>
        <v>0</v>
      </c>
      <c r="J126" s="125" t="n">
        <f aca="false">9-H126</f>
        <v>0</v>
      </c>
    </row>
    <row r="127" customFormat="false" ht="7.1" hidden="false" customHeight="true" outlineLevel="0" collapsed="false">
      <c r="A127" s="127"/>
      <c r="B127" s="127"/>
      <c r="C127" s="123"/>
      <c r="D127" s="123"/>
      <c r="E127" s="124"/>
      <c r="F127" s="23"/>
      <c r="G127" s="24"/>
      <c r="H127" s="24"/>
      <c r="I127" s="125"/>
      <c r="J127" s="125"/>
    </row>
    <row r="128" customFormat="false" ht="7.1" hidden="false" customHeight="true" outlineLevel="0" collapsed="false">
      <c r="A128" s="127"/>
      <c r="B128" s="127"/>
      <c r="C128" s="123" t="s">
        <v>167</v>
      </c>
      <c r="D128" s="123"/>
      <c r="E128" s="124" t="n">
        <v>57</v>
      </c>
      <c r="F128" s="23" t="n">
        <v>9</v>
      </c>
      <c r="G128" s="24" t="n">
        <v>9</v>
      </c>
      <c r="H128" s="24" t="n">
        <v>9</v>
      </c>
      <c r="I128" s="125" t="n">
        <f aca="false">9-G128</f>
        <v>0</v>
      </c>
      <c r="J128" s="125" t="n">
        <f aca="false">9-H128</f>
        <v>0</v>
      </c>
    </row>
    <row r="129" customFormat="false" ht="7.1" hidden="false" customHeight="true" outlineLevel="0" collapsed="false">
      <c r="A129" s="127"/>
      <c r="B129" s="127"/>
      <c r="C129" s="123"/>
      <c r="D129" s="123"/>
      <c r="E129" s="124"/>
      <c r="F129" s="23"/>
      <c r="G129" s="24"/>
      <c r="H129" s="24"/>
      <c r="I129" s="125"/>
      <c r="J129" s="125"/>
    </row>
    <row r="130" customFormat="false" ht="7.1" hidden="false" customHeight="true" outlineLevel="0" collapsed="false">
      <c r="A130" s="127"/>
      <c r="B130" s="127"/>
      <c r="C130" s="123" t="s">
        <v>168</v>
      </c>
      <c r="D130" s="123"/>
      <c r="E130" s="124" t="n">
        <v>58</v>
      </c>
      <c r="F130" s="23" t="n">
        <v>9</v>
      </c>
      <c r="G130" s="24" t="n">
        <v>9</v>
      </c>
      <c r="H130" s="24" t="n">
        <v>9</v>
      </c>
      <c r="I130" s="125" t="n">
        <f aca="false">9-G130</f>
        <v>0</v>
      </c>
      <c r="J130" s="125" t="n">
        <f aca="false">9-H130</f>
        <v>0</v>
      </c>
    </row>
    <row r="131" customFormat="false" ht="7.1" hidden="false" customHeight="true" outlineLevel="0" collapsed="false">
      <c r="A131" s="127"/>
      <c r="B131" s="127"/>
      <c r="C131" s="123"/>
      <c r="D131" s="123"/>
      <c r="E131" s="124"/>
      <c r="F131" s="23"/>
      <c r="G131" s="24"/>
      <c r="H131" s="24"/>
      <c r="I131" s="125"/>
      <c r="J131" s="125"/>
    </row>
    <row r="132" customFormat="false" ht="7.1" hidden="false" customHeight="true" outlineLevel="0" collapsed="false">
      <c r="A132" s="127"/>
      <c r="B132" s="127"/>
      <c r="C132" s="123" t="s">
        <v>169</v>
      </c>
      <c r="D132" s="123"/>
      <c r="E132" s="124" t="n">
        <v>59</v>
      </c>
      <c r="F132" s="23" t="n">
        <v>9</v>
      </c>
      <c r="G132" s="24" t="n">
        <v>9</v>
      </c>
      <c r="H132" s="24" t="n">
        <v>9</v>
      </c>
      <c r="I132" s="125" t="n">
        <f aca="false">9-G132</f>
        <v>0</v>
      </c>
      <c r="J132" s="125" t="n">
        <f aca="false">9-H132</f>
        <v>0</v>
      </c>
    </row>
    <row r="133" customFormat="false" ht="7.1" hidden="false" customHeight="true" outlineLevel="0" collapsed="false">
      <c r="A133" s="127"/>
      <c r="B133" s="127"/>
      <c r="C133" s="123"/>
      <c r="D133" s="123"/>
      <c r="E133" s="124"/>
      <c r="F133" s="23"/>
      <c r="G133" s="24"/>
      <c r="H133" s="24"/>
      <c r="I133" s="125" t="n">
        <v>9</v>
      </c>
      <c r="J133" s="125"/>
    </row>
    <row r="134" customFormat="false" ht="7.1" hidden="false" customHeight="true" outlineLevel="0" collapsed="false">
      <c r="A134" s="127"/>
      <c r="B134" s="127"/>
      <c r="C134" s="123" t="s">
        <v>170</v>
      </c>
      <c r="D134" s="123"/>
      <c r="E134" s="124" t="n">
        <v>60</v>
      </c>
      <c r="F134" s="23" t="n">
        <v>9</v>
      </c>
      <c r="G134" s="24" t="n">
        <v>9</v>
      </c>
      <c r="H134" s="24" t="n">
        <v>9</v>
      </c>
      <c r="I134" s="125" t="n">
        <f aca="false">9-G134</f>
        <v>0</v>
      </c>
      <c r="J134" s="125" t="n">
        <f aca="false">9-H134</f>
        <v>0</v>
      </c>
    </row>
    <row r="135" customFormat="false" ht="7.1" hidden="false" customHeight="true" outlineLevel="0" collapsed="false">
      <c r="A135" s="127"/>
      <c r="B135" s="127"/>
      <c r="C135" s="123"/>
      <c r="D135" s="123"/>
      <c r="E135" s="124"/>
      <c r="F135" s="23"/>
      <c r="G135" s="24"/>
      <c r="H135" s="24"/>
      <c r="I135" s="125"/>
      <c r="J135" s="125"/>
    </row>
    <row r="136" customFormat="false" ht="7.1" hidden="false" customHeight="true" outlineLevel="0" collapsed="false">
      <c r="A136" s="127"/>
      <c r="B136" s="127"/>
      <c r="C136" s="123" t="s">
        <v>171</v>
      </c>
      <c r="D136" s="123"/>
      <c r="E136" s="124" t="n">
        <v>61</v>
      </c>
      <c r="F136" s="23" t="n">
        <v>9</v>
      </c>
      <c r="G136" s="24" t="n">
        <v>9</v>
      </c>
      <c r="H136" s="24" t="n">
        <v>9</v>
      </c>
      <c r="I136" s="125" t="n">
        <f aca="false">9-G136</f>
        <v>0</v>
      </c>
      <c r="J136" s="125" t="n">
        <f aca="false">9-H136</f>
        <v>0</v>
      </c>
    </row>
    <row r="137" customFormat="false" ht="7.1" hidden="false" customHeight="true" outlineLevel="0" collapsed="false">
      <c r="A137" s="127"/>
      <c r="B137" s="127"/>
      <c r="C137" s="123"/>
      <c r="D137" s="123"/>
      <c r="E137" s="124"/>
      <c r="F137" s="23"/>
      <c r="G137" s="24"/>
      <c r="H137" s="24"/>
      <c r="I137" s="125"/>
      <c r="J137" s="125"/>
    </row>
    <row r="138" customFormat="false" ht="7.1" hidden="false" customHeight="true" outlineLevel="0" collapsed="false">
      <c r="A138" s="127"/>
      <c r="B138" s="127"/>
      <c r="C138" s="123" t="s">
        <v>172</v>
      </c>
      <c r="D138" s="123"/>
      <c r="E138" s="124" t="n">
        <v>62</v>
      </c>
      <c r="F138" s="23" t="n">
        <v>9</v>
      </c>
      <c r="G138" s="24" t="n">
        <v>9</v>
      </c>
      <c r="H138" s="24" t="n">
        <v>9</v>
      </c>
      <c r="I138" s="125" t="n">
        <f aca="false">9-G138</f>
        <v>0</v>
      </c>
      <c r="J138" s="125" t="n">
        <f aca="false">9-H138</f>
        <v>0</v>
      </c>
    </row>
    <row r="139" customFormat="false" ht="7.1" hidden="false" customHeight="true" outlineLevel="0" collapsed="false">
      <c r="A139" s="127"/>
      <c r="B139" s="127"/>
      <c r="C139" s="123"/>
      <c r="D139" s="123"/>
      <c r="E139" s="124"/>
      <c r="F139" s="23"/>
      <c r="G139" s="24"/>
      <c r="H139" s="24"/>
      <c r="I139" s="125"/>
      <c r="J139" s="125"/>
    </row>
    <row r="140" customFormat="false" ht="14.85" hidden="false" customHeight="true" outlineLevel="0" collapsed="false">
      <c r="A140" s="128" t="s">
        <v>173</v>
      </c>
      <c r="B140" s="128"/>
      <c r="C140" s="128"/>
      <c r="D140" s="128"/>
      <c r="E140" s="128"/>
      <c r="F140" s="128"/>
      <c r="G140" s="128"/>
      <c r="H140" s="128"/>
      <c r="I140" s="129" t="n">
        <f aca="false">I120+I122+I124+I126+I128+I130+I132+I134+I136+I138</f>
        <v>0</v>
      </c>
      <c r="J140" s="129" t="n">
        <f aca="false">J120+J122+J124+J126+J128+J130+J132+J134+J136+J138</f>
        <v>0</v>
      </c>
    </row>
    <row r="141" customFormat="false" ht="12.8" hidden="false" customHeight="false" outlineLevel="0" collapsed="false">
      <c r="A141" s="130" t="s">
        <v>174</v>
      </c>
      <c r="B141" s="130"/>
      <c r="C141" s="130"/>
      <c r="D141" s="130"/>
      <c r="E141" s="130"/>
      <c r="F141" s="130"/>
      <c r="G141" s="130"/>
      <c r="H141" s="130"/>
      <c r="I141" s="130"/>
      <c r="J141" s="130"/>
    </row>
    <row r="142" customFormat="false" ht="12.8" hidden="false" customHeight="false" outlineLevel="0" collapsed="false">
      <c r="A142" s="131" t="s">
        <v>175</v>
      </c>
      <c r="B142" s="131"/>
      <c r="C142" s="132" t="s">
        <v>176</v>
      </c>
      <c r="D142" s="132"/>
      <c r="E142" s="132"/>
      <c r="F142" s="133" t="s">
        <v>177</v>
      </c>
      <c r="G142" s="133"/>
      <c r="H142" s="133"/>
      <c r="I142" s="133"/>
      <c r="J142" s="134"/>
    </row>
    <row r="143" customFormat="false" ht="19.85" hidden="false" customHeight="true" outlineLevel="0" collapsed="false">
      <c r="A143" s="135" t="s">
        <v>178</v>
      </c>
      <c r="B143" s="135"/>
      <c r="C143" s="136" t="n">
        <f aca="false">MAX(I85,I117,I140)</f>
        <v>0</v>
      </c>
      <c r="D143" s="137" t="str">
        <f aca="false">IF((I85+I117+I140)&lt;=0," ",IF(AND(I85=I117,I85=I140),"MLA Movement Loss in Arm", IF(AND(I85&gt;=I117,I85&gt;=I140),"MLA Movement Loss in Arm",IF(AND(I117&gt;=I85,I117&gt;=I140),"SLA Strength Loss in Arm","ALA Activitiy Loss in Arm"))))</f>
        <v> </v>
      </c>
      <c r="E143" s="137"/>
      <c r="F143" s="138" t="n">
        <f aca="false">MAX(J85,J117,J140)</f>
        <v>0</v>
      </c>
      <c r="G143" s="138"/>
      <c r="H143" s="139" t="str">
        <f aca="false">IF((J85+J117+J140)&lt;=0," ",IF(AND(J85=J117,J85=J140),"MLA Movement Loss in Arm", IF(AND(J85&gt;=J117,J85&gt;=J140),"MLA Movement Loss in Arm",IF(AND(J117&gt;=J85,J117&gt;=J140),"SLA Strength Loss in Arm","ALA Activitiy Loss in Arm"))))</f>
        <v> </v>
      </c>
      <c r="I143" s="139"/>
      <c r="J143" s="140"/>
    </row>
    <row r="144" s="144" customFormat="true" ht="19.85" hidden="false" customHeight="true" outlineLevel="0" collapsed="false">
      <c r="A144" s="135" t="s">
        <v>179</v>
      </c>
      <c r="B144" s="135"/>
      <c r="C144" s="141" t="n">
        <f aca="false">I85+I117+I140-MAX(I85,I117,I140)-MIN(I85,I117,I140)</f>
        <v>0</v>
      </c>
      <c r="D144" s="142" t="str">
        <f aca="false">IF((I85+I117+I140)&lt;=0," ",IF(AND(I85=I117,I85=I140),"SLA Strength Loss in Arm", IF(AND(I85=C144,I85&lt;&gt;I117,I85&lt;&gt;I140,I85&gt;0),"MLA Movement Loss in Arm",IF(AND(I117=C144,I117&lt;&gt;I85,I117&lt;&gt;I140,I117&gt;0),"SLA Strength Loss in Arm",IF(AND(I140&gt;0,(I85+I117)&gt;0),"ALA Activity Loss in Arm","")))))</f>
        <v> </v>
      </c>
      <c r="E144" s="142"/>
      <c r="F144" s="143" t="n">
        <f aca="false">J85+J117+J140-MAX(J85,J117,J140)-MIN(J85,J117,J140)</f>
        <v>0</v>
      </c>
      <c r="G144" s="143"/>
      <c r="H144" s="139" t="str">
        <f aca="false">IF((J85+J117+J140)&lt;=0," ",IF(AND(J85=J117,J85=J140),"SLA Strength Loss in Arm", IF(AND(J85=C144,J85&lt;&gt;J117,J85&lt;&gt;J140,J85&gt;0),"MLA Movement Loss in Arm",IF(AND(J117=C144,J117&lt;&gt;J85,J117&lt;&gt;J140,J117&gt;0),"SLA Strength Loss in Arm",IF(AND(J140&gt;0,(J85+J117)&gt;0),"ALA Activity Loss in Arm","")))))</f>
        <v> </v>
      </c>
      <c r="I144" s="139"/>
      <c r="J144" s="134"/>
    </row>
    <row r="145" s="144" customFormat="true" ht="19.85" hidden="false" customHeight="true" outlineLevel="0" collapsed="false">
      <c r="A145" s="140" t="s">
        <v>180</v>
      </c>
      <c r="B145" s="134"/>
      <c r="C145" s="141" t="n">
        <f aca="false">MIN(I85,I117,I140)</f>
        <v>0</v>
      </c>
      <c r="D145" s="142" t="str">
        <f aca="false">IF((I85+I117+I140)&lt;=0," ",IF(AND(I85=I117,I85=I140),"ALA Activity Loss in Arm", IF(AND(I85&lt;I117,I85&lt;I140),"MLA Movement Loss in Arm",IF(AND(I117&lt;I85,I117&lt;I140),"SLA Strength Loss in Arm",IF(AND(I140&gt;0,(I85+I117)&gt;0),"ALA Activity Loss in Arm","")))))</f>
        <v> </v>
      </c>
      <c r="E145" s="142"/>
      <c r="F145" s="143" t="n">
        <f aca="false">MIN(J85,J117,J140)</f>
        <v>0</v>
      </c>
      <c r="G145" s="143"/>
      <c r="H145" s="139" t="str">
        <f aca="false">IF((J85+J117+J140)&lt;=0," ",IF(AND(J85=J117,J85=J140),"ALA Activity Loss in Arm", IF(AND(J85&lt;J117,J85&lt;J140),"MLA Movement Loss in Arm",IF(AND(J117&lt;J85,J117&lt;J140),"SLA Strength Loss in Arm",IF(AND(J140&gt;0,(J85+J117)&gt;0),"ALA Activity Loss in Arm","")))))</f>
        <v> </v>
      </c>
      <c r="I145" s="139"/>
      <c r="J145" s="134"/>
    </row>
    <row r="146" customFormat="false" ht="12.8" hidden="false" customHeight="false" outlineLevel="0" collapsed="false">
      <c r="A146" s="130" t="s">
        <v>181</v>
      </c>
      <c r="B146" s="130"/>
      <c r="C146" s="130"/>
      <c r="D146" s="130"/>
      <c r="E146" s="130"/>
      <c r="F146" s="130"/>
      <c r="G146" s="130"/>
      <c r="H146" s="130"/>
      <c r="I146" s="130"/>
      <c r="J146" s="130"/>
    </row>
    <row r="147" customFormat="false" ht="12.8" hidden="false" customHeight="false" outlineLevel="0" collapsed="false">
      <c r="A147" s="134"/>
      <c r="B147" s="134"/>
      <c r="C147" s="145" t="s">
        <v>176</v>
      </c>
      <c r="D147" s="145"/>
      <c r="E147" s="145"/>
      <c r="F147" s="146" t="s">
        <v>177</v>
      </c>
      <c r="G147" s="146"/>
      <c r="H147" s="146"/>
      <c r="I147" s="146"/>
      <c r="J147" s="134"/>
    </row>
    <row r="148" customFormat="false" ht="12.8" hidden="false" customHeight="false" outlineLevel="0" collapsed="false">
      <c r="A148" s="147" t="str">
        <f aca="false">IF(C143+C144=0," "," First Stage "&amp;TEXT(ROUND(C143,2),"##.##")&amp;"+("&amp;ROUND(C144,2)&amp;"(90-"&amp;ROUND(C143,2)&amp;")/90)")</f>
        <v> </v>
      </c>
      <c r="B148" s="147"/>
      <c r="C148" s="147"/>
      <c r="D148" s="148" t="n">
        <f aca="false">ROUND(C143+C144*((90-C143))/90,2)</f>
        <v>0</v>
      </c>
      <c r="E148" s="148"/>
      <c r="F148" s="149" t="n">
        <f aca="false">ROUND(F143+F144*((90-F143))/90,2)</f>
        <v>0</v>
      </c>
      <c r="G148" s="150" t="str">
        <f aca="false">IF(F143+F144=0," ",""&amp;TEXT(ROUND(F143,2),"##.##")&amp;"+("&amp;ROUND(F144,2)&amp;"(90-"&amp;ROUND(F143,2)&amp;")/90) First Stage")</f>
        <v> </v>
      </c>
      <c r="H148" s="150"/>
      <c r="I148" s="150"/>
      <c r="J148" s="150"/>
    </row>
    <row r="149" customFormat="false" ht="12.8" hidden="false" customHeight="false" outlineLevel="0" collapsed="false">
      <c r="A149" s="147" t="str">
        <f aca="false">IF(D148+C145=0," ","Second Stage "&amp;TEXT(ROUND(D148,2),"##.##")&amp;"+("&amp;ROUND(C145,2)&amp;"(90-"&amp;ROUND(D148,2)&amp;")/90)")</f>
        <v> </v>
      </c>
      <c r="B149" s="147"/>
      <c r="C149" s="147"/>
      <c r="D149" s="151" t="n">
        <f aca="false">ROUND(D148+C145*((90-D148)/90),2)</f>
        <v>0</v>
      </c>
      <c r="E149" s="151"/>
      <c r="F149" s="149" t="n">
        <f aca="false">ROUND(F148+F145*((90-F148)/90),2)</f>
        <v>0</v>
      </c>
      <c r="G149" s="152" t="str">
        <f aca="false">IF(F148+F145=0," ",""&amp;TEXT(ROUND(F148,2),"##.##")&amp;"+("&amp;ROUND(F145,2)&amp;"(90-"&amp;ROUND(F148,2)&amp;")/90) Second Stage")</f>
        <v> </v>
      </c>
      <c r="H149" s="152"/>
      <c r="I149" s="152"/>
      <c r="J149" s="152"/>
    </row>
    <row r="150" customFormat="false" ht="12.8" hidden="false" customHeight="false" outlineLevel="0" collapsed="false">
      <c r="A150" s="153" t="s">
        <v>182</v>
      </c>
      <c r="B150" s="153"/>
      <c r="C150" s="153"/>
      <c r="D150" s="153"/>
      <c r="E150" s="153"/>
      <c r="F150" s="153"/>
      <c r="G150" s="153"/>
      <c r="H150" s="153"/>
      <c r="I150" s="153"/>
      <c r="J150" s="153"/>
    </row>
    <row r="151" customFormat="false" ht="12.8" hidden="false" customHeight="false" outlineLevel="0" collapsed="false">
      <c r="A151" s="134"/>
      <c r="B151" s="134"/>
      <c r="C151" s="132" t="s">
        <v>176</v>
      </c>
      <c r="D151" s="132"/>
      <c r="E151" s="132"/>
      <c r="F151" s="133" t="s">
        <v>177</v>
      </c>
      <c r="G151" s="133"/>
      <c r="H151" s="133"/>
      <c r="I151" s="134"/>
      <c r="J151" s="134"/>
    </row>
    <row r="152" customFormat="false" ht="7.15" hidden="false" customHeight="true" outlineLevel="0" collapsed="false">
      <c r="A152" s="134"/>
      <c r="B152" s="134"/>
      <c r="C152" s="154" t="n">
        <f aca="false">D149</f>
        <v>0</v>
      </c>
      <c r="D152" s="154"/>
      <c r="E152" s="154"/>
      <c r="F152" s="155" t="n">
        <f aca="false">F149</f>
        <v>0</v>
      </c>
      <c r="G152" s="155"/>
      <c r="H152" s="155"/>
      <c r="I152" s="134"/>
      <c r="J152" s="134"/>
    </row>
    <row r="153" customFormat="false" ht="11.1" hidden="false" customHeight="true" outlineLevel="0" collapsed="false">
      <c r="A153" s="134"/>
      <c r="B153" s="134"/>
      <c r="C153" s="154"/>
      <c r="D153" s="154"/>
      <c r="E153" s="154"/>
      <c r="F153" s="155"/>
      <c r="G153" s="155"/>
      <c r="H153" s="155"/>
      <c r="I153" s="134"/>
      <c r="J153" s="134"/>
    </row>
    <row r="154" customFormat="false" ht="14.25" hidden="false" customHeight="true" outlineLevel="0" collapsed="false">
      <c r="A154" s="156"/>
      <c r="B154" s="156"/>
      <c r="C154" s="156"/>
      <c r="D154" s="156"/>
      <c r="E154" s="156"/>
      <c r="F154" s="156"/>
      <c r="G154" s="156"/>
      <c r="H154" s="156"/>
      <c r="I154" s="156"/>
      <c r="J154" s="157" t="s">
        <v>183</v>
      </c>
    </row>
    <row r="155" customFormat="false" ht="12.6" hidden="false" customHeight="true" outlineLevel="0" collapsed="false">
      <c r="A155" s="57" t="s">
        <v>62</v>
      </c>
      <c r="B155" s="158"/>
      <c r="C155" s="158"/>
      <c r="D155" s="158"/>
      <c r="E155" s="158"/>
      <c r="F155" s="158"/>
      <c r="G155" s="158"/>
      <c r="H155" s="158"/>
      <c r="I155" s="59" t="s">
        <v>184</v>
      </c>
      <c r="J155" s="59"/>
      <c r="K155" s="4"/>
      <c r="L155" s="4"/>
    </row>
    <row r="156" customFormat="false" ht="15" hidden="false" customHeight="true" outlineLevel="0" collapsed="false">
      <c r="A156" s="2" t="s">
        <v>1</v>
      </c>
      <c r="B156" s="2"/>
      <c r="C156" s="2"/>
      <c r="D156" s="2"/>
      <c r="E156" s="2"/>
      <c r="F156" s="2"/>
      <c r="G156" s="2"/>
      <c r="H156" s="2"/>
      <c r="I156" s="2"/>
      <c r="J156" s="2"/>
      <c r="K156" s="4"/>
      <c r="L156" s="4"/>
    </row>
    <row r="157" customFormat="false" ht="11.65" hidden="false" customHeight="true" outlineLevel="0" collapsed="false">
      <c r="A157" s="58"/>
      <c r="B157" s="5" t="s">
        <v>64</v>
      </c>
      <c r="C157" s="5"/>
      <c r="D157" s="5"/>
      <c r="E157" s="5"/>
      <c r="F157" s="58"/>
      <c r="G157" s="60"/>
      <c r="H157" s="7" t="s">
        <v>65</v>
      </c>
      <c r="I157" s="61" t="str">
        <f aca="false">I3</f>
        <v>Date Here</v>
      </c>
      <c r="J157" s="61"/>
      <c r="K157" s="4"/>
      <c r="L157" s="4"/>
    </row>
    <row r="158" customFormat="false" ht="16.5" hidden="false" customHeight="true" outlineLevel="0" collapsed="false">
      <c r="A158" s="7" t="s">
        <v>66</v>
      </c>
      <c r="B158" s="62" t="str">
        <f aca="false">B4</f>
        <v>Name Here</v>
      </c>
      <c r="C158" s="62"/>
      <c r="D158" s="62"/>
      <c r="E158" s="63"/>
      <c r="F158" s="9" t="s">
        <v>67</v>
      </c>
      <c r="G158" s="61" t="str">
        <f aca="false">G4</f>
        <v>Age here</v>
      </c>
      <c r="H158" s="9" t="s">
        <v>68</v>
      </c>
      <c r="I158" s="61" t="str">
        <f aca="false">I4</f>
        <v>Gender</v>
      </c>
      <c r="J158" s="64" t="n">
        <f aca="false">D238</f>
        <v>0</v>
      </c>
      <c r="K158" s="4"/>
      <c r="L158" s="4"/>
    </row>
    <row r="159" customFormat="false" ht="15" hidden="false" customHeight="true" outlineLevel="0" collapsed="false">
      <c r="A159" s="159"/>
      <c r="B159" s="159"/>
      <c r="C159" s="160" t="s">
        <v>185</v>
      </c>
      <c r="D159" s="161" t="s">
        <v>186</v>
      </c>
      <c r="E159" s="161"/>
      <c r="F159" s="162" t="s">
        <v>187</v>
      </c>
      <c r="G159" s="162"/>
      <c r="H159" s="159"/>
      <c r="I159" s="159"/>
      <c r="J159" s="159"/>
      <c r="K159" s="4"/>
      <c r="L159" s="4"/>
    </row>
    <row r="160" customFormat="false" ht="24.75" hidden="false" customHeight="true" outlineLevel="0" collapsed="false">
      <c r="A160" s="163" t="s">
        <v>188</v>
      </c>
      <c r="B160" s="15" t="s">
        <v>14</v>
      </c>
      <c r="C160" s="163" t="s">
        <v>189</v>
      </c>
      <c r="D160" s="163" t="s">
        <v>190</v>
      </c>
      <c r="E160" s="16" t="s">
        <v>17</v>
      </c>
      <c r="F160" s="164" t="s">
        <v>191</v>
      </c>
      <c r="G160" s="17" t="s">
        <v>19</v>
      </c>
      <c r="H160" s="17" t="s">
        <v>20</v>
      </c>
      <c r="I160" s="16" t="s">
        <v>192</v>
      </c>
      <c r="J160" s="16" t="s">
        <v>193</v>
      </c>
      <c r="K160" s="4"/>
      <c r="L160" s="4"/>
    </row>
    <row r="161" customFormat="false" ht="12.8" hidden="false" customHeight="false" outlineLevel="0" collapsed="false">
      <c r="A161" s="165" t="s">
        <v>194</v>
      </c>
      <c r="B161" s="166" t="n">
        <v>30</v>
      </c>
      <c r="C161" s="127"/>
      <c r="D161" s="167"/>
      <c r="E161" s="167"/>
      <c r="F161" s="127"/>
      <c r="G161" s="127"/>
      <c r="H161" s="127"/>
      <c r="I161" s="127"/>
      <c r="J161" s="127"/>
    </row>
    <row r="162" customFormat="false" ht="12.8" hidden="false" customHeight="false" outlineLevel="0" collapsed="false">
      <c r="A162" s="127"/>
      <c r="B162" s="127"/>
      <c r="C162" s="168" t="s">
        <v>195</v>
      </c>
      <c r="D162" s="169" t="s">
        <v>196</v>
      </c>
      <c r="E162" s="94" t="n">
        <v>63</v>
      </c>
      <c r="F162" s="23" t="n">
        <v>2</v>
      </c>
      <c r="G162" s="24" t="n">
        <v>2</v>
      </c>
      <c r="H162" s="24" t="n">
        <v>2</v>
      </c>
      <c r="I162" s="170" t="n">
        <f aca="false">F162-G162</f>
        <v>0</v>
      </c>
      <c r="J162" s="170" t="n">
        <f aca="false">F162-H162</f>
        <v>0</v>
      </c>
    </row>
    <row r="163" customFormat="false" ht="12.8" hidden="false" customHeight="false" outlineLevel="0" collapsed="false">
      <c r="A163" s="127"/>
      <c r="B163" s="127"/>
      <c r="C163" s="168"/>
      <c r="D163" s="115" t="s">
        <v>197</v>
      </c>
      <c r="E163" s="94" t="n">
        <v>64</v>
      </c>
      <c r="F163" s="23" t="n">
        <v>2</v>
      </c>
      <c r="G163" s="24" t="n">
        <v>2</v>
      </c>
      <c r="H163" s="24" t="n">
        <v>2</v>
      </c>
      <c r="I163" s="170" t="n">
        <f aca="false">F163-G163</f>
        <v>0</v>
      </c>
      <c r="J163" s="170" t="n">
        <f aca="false">F163-H163</f>
        <v>0</v>
      </c>
    </row>
    <row r="164" customFormat="false" ht="12.8" hidden="false" customHeight="false" outlineLevel="0" collapsed="false">
      <c r="A164" s="171" t="s">
        <v>198</v>
      </c>
      <c r="B164" s="171"/>
      <c r="C164" s="168"/>
      <c r="D164" s="169" t="s">
        <v>199</v>
      </c>
      <c r="E164" s="94" t="n">
        <v>65</v>
      </c>
      <c r="F164" s="23" t="n">
        <v>2</v>
      </c>
      <c r="G164" s="24" t="n">
        <v>2</v>
      </c>
      <c r="H164" s="24" t="n">
        <v>2</v>
      </c>
      <c r="I164" s="170" t="n">
        <f aca="false">F164-G164</f>
        <v>0</v>
      </c>
      <c r="J164" s="170" t="n">
        <f aca="false">F164-H164</f>
        <v>0</v>
      </c>
    </row>
    <row r="165" customFormat="false" ht="12.8" hidden="false" customHeight="false" outlineLevel="0" collapsed="false">
      <c r="A165" s="171" t="s">
        <v>200</v>
      </c>
      <c r="B165" s="171"/>
      <c r="C165" s="168"/>
      <c r="D165" s="169" t="s">
        <v>201</v>
      </c>
      <c r="E165" s="94" t="n">
        <v>66</v>
      </c>
      <c r="F165" s="23" t="n">
        <v>2</v>
      </c>
      <c r="G165" s="24" t="n">
        <v>2</v>
      </c>
      <c r="H165" s="24" t="n">
        <v>2</v>
      </c>
      <c r="I165" s="170" t="n">
        <f aca="false">F165-G165</f>
        <v>0</v>
      </c>
      <c r="J165" s="170" t="n">
        <f aca="false">F165-H165</f>
        <v>0</v>
      </c>
    </row>
    <row r="166" customFormat="false" ht="12.75" hidden="false" customHeight="true" outlineLevel="0" collapsed="false">
      <c r="A166" s="127"/>
      <c r="B166" s="127"/>
      <c r="C166" s="172" t="s">
        <v>202</v>
      </c>
      <c r="D166" s="169" t="s">
        <v>203</v>
      </c>
      <c r="E166" s="94" t="n">
        <v>67</v>
      </c>
      <c r="F166" s="23" t="n">
        <v>5</v>
      </c>
      <c r="G166" s="24" t="n">
        <v>5</v>
      </c>
      <c r="H166" s="24" t="n">
        <v>5</v>
      </c>
      <c r="I166" s="170" t="n">
        <f aca="false">F166-G166</f>
        <v>0</v>
      </c>
      <c r="J166" s="170" t="n">
        <f aca="false">F166-H166</f>
        <v>0</v>
      </c>
    </row>
    <row r="167" customFormat="false" ht="12.8" hidden="false" customHeight="false" outlineLevel="0" collapsed="false">
      <c r="A167" s="127"/>
      <c r="B167" s="127"/>
      <c r="C167" s="172"/>
      <c r="D167" s="169" t="s">
        <v>204</v>
      </c>
      <c r="E167" s="94" t="n">
        <v>68</v>
      </c>
      <c r="F167" s="23" t="n">
        <v>3</v>
      </c>
      <c r="G167" s="24" t="n">
        <v>3</v>
      </c>
      <c r="H167" s="24" t="n">
        <v>3</v>
      </c>
      <c r="I167" s="170" t="n">
        <f aca="false">F167-G167</f>
        <v>0</v>
      </c>
      <c r="J167" s="170" t="n">
        <f aca="false">F167-H167</f>
        <v>0</v>
      </c>
    </row>
    <row r="168" customFormat="false" ht="12.8" hidden="false" customHeight="false" outlineLevel="0" collapsed="false">
      <c r="A168" s="127"/>
      <c r="B168" s="127"/>
      <c r="C168" s="172"/>
      <c r="D168" s="169" t="s">
        <v>205</v>
      </c>
      <c r="E168" s="94" t="n">
        <v>69</v>
      </c>
      <c r="F168" s="23" t="n">
        <v>3</v>
      </c>
      <c r="G168" s="24" t="n">
        <v>3</v>
      </c>
      <c r="H168" s="24" t="n">
        <v>3</v>
      </c>
      <c r="I168" s="170" t="n">
        <f aca="false">F168-G168</f>
        <v>0</v>
      </c>
      <c r="J168" s="170" t="n">
        <f aca="false">F168-H168</f>
        <v>0</v>
      </c>
    </row>
    <row r="169" customFormat="false" ht="12.8" hidden="false" customHeight="false" outlineLevel="0" collapsed="false">
      <c r="A169" s="127"/>
      <c r="B169" s="127"/>
      <c r="C169" s="168" t="s">
        <v>206</v>
      </c>
      <c r="D169" s="169" t="s">
        <v>204</v>
      </c>
      <c r="E169" s="94" t="n">
        <v>70</v>
      </c>
      <c r="F169" s="23" t="n">
        <v>3</v>
      </c>
      <c r="G169" s="24" t="n">
        <v>3</v>
      </c>
      <c r="H169" s="24" t="n">
        <v>3</v>
      </c>
      <c r="I169" s="170" t="n">
        <f aca="false">F169-G169</f>
        <v>0</v>
      </c>
      <c r="J169" s="170" t="n">
        <f aca="false">F169-H169</f>
        <v>0</v>
      </c>
    </row>
    <row r="170" customFormat="false" ht="12.8" hidden="false" customHeight="false" outlineLevel="0" collapsed="false">
      <c r="A170" s="127"/>
      <c r="B170" s="127"/>
      <c r="C170" s="168"/>
      <c r="D170" s="169" t="s">
        <v>205</v>
      </c>
      <c r="E170" s="94" t="n">
        <v>71</v>
      </c>
      <c r="F170" s="23" t="n">
        <v>3</v>
      </c>
      <c r="G170" s="24" t="n">
        <v>3</v>
      </c>
      <c r="H170" s="24" t="n">
        <v>3</v>
      </c>
      <c r="I170" s="170" t="n">
        <f aca="false">F170-G170</f>
        <v>0</v>
      </c>
      <c r="J170" s="170" t="n">
        <f aca="false">F170-H170</f>
        <v>0</v>
      </c>
    </row>
    <row r="171" customFormat="false" ht="12.8" hidden="false" customHeight="false" outlineLevel="0" collapsed="false">
      <c r="A171" s="127"/>
      <c r="B171" s="127"/>
      <c r="C171" s="168" t="s">
        <v>207</v>
      </c>
      <c r="D171" s="169" t="s">
        <v>208</v>
      </c>
      <c r="E171" s="94" t="n">
        <v>72</v>
      </c>
      <c r="F171" s="23" t="n">
        <v>5</v>
      </c>
      <c r="G171" s="24" t="n">
        <v>5</v>
      </c>
      <c r="H171" s="24" t="n">
        <v>5</v>
      </c>
      <c r="I171" s="170" t="n">
        <f aca="false">F171-G171</f>
        <v>0</v>
      </c>
      <c r="J171" s="170" t="n">
        <f aca="false">F171-H171</f>
        <v>0</v>
      </c>
    </row>
    <row r="172" customFormat="false" ht="12.75" hidden="false" customHeight="true" outlineLevel="0" collapsed="false">
      <c r="A172" s="127"/>
      <c r="B172" s="127"/>
      <c r="C172" s="173" t="s">
        <v>209</v>
      </c>
      <c r="D172" s="173"/>
      <c r="E172" s="173"/>
      <c r="F172" s="173"/>
      <c r="G172" s="173"/>
      <c r="H172" s="173"/>
      <c r="I172" s="174" t="n">
        <f aca="false">SUM(I162:I171)</f>
        <v>0</v>
      </c>
      <c r="J172" s="174" t="n">
        <f aca="false">SUM(J162:J171)</f>
        <v>0</v>
      </c>
    </row>
    <row r="173" customFormat="false" ht="14.1" hidden="false" customHeight="true" outlineLevel="0" collapsed="false">
      <c r="A173" s="127"/>
      <c r="B173" s="127"/>
      <c r="C173" s="175" t="s">
        <v>210</v>
      </c>
      <c r="D173" s="175"/>
      <c r="E173" s="175"/>
      <c r="F173" s="175"/>
      <c r="G173" s="175"/>
      <c r="H173" s="175"/>
      <c r="I173" s="176" t="str">
        <f aca="false">IF(I172&lt;1,"NA",IF(I172&lt;10,"Mild",IF(I172&lt;20,"Moderate","Severe")))</f>
        <v>NA</v>
      </c>
      <c r="J173" s="176" t="str">
        <f aca="false">IF(J172&lt;1,"NA",IF(J172&lt;10,"Mild",IF(J172&lt;20,"Moderate","Severe")))</f>
        <v>NA</v>
      </c>
    </row>
    <row r="174" customFormat="false" ht="24.75" hidden="false" customHeight="true" outlineLevel="0" collapsed="false">
      <c r="A174" s="163" t="s">
        <v>188</v>
      </c>
      <c r="B174" s="15" t="s">
        <v>14</v>
      </c>
      <c r="C174" s="163" t="s">
        <v>189</v>
      </c>
      <c r="D174" s="163" t="s">
        <v>190</v>
      </c>
      <c r="E174" s="16" t="s">
        <v>17</v>
      </c>
      <c r="F174" s="164" t="s">
        <v>191</v>
      </c>
      <c r="G174" s="17" t="s">
        <v>19</v>
      </c>
      <c r="H174" s="17" t="s">
        <v>20</v>
      </c>
      <c r="I174" s="16" t="s">
        <v>192</v>
      </c>
      <c r="J174" s="16" t="s">
        <v>193</v>
      </c>
      <c r="K174" s="4"/>
      <c r="L174" s="4"/>
    </row>
    <row r="175" customFormat="false" ht="12.8" hidden="false" customHeight="false" outlineLevel="0" collapsed="false">
      <c r="A175" s="165" t="s">
        <v>211</v>
      </c>
      <c r="B175" s="166" t="n">
        <v>30</v>
      </c>
      <c r="C175" s="127"/>
      <c r="D175" s="127"/>
      <c r="E175" s="127"/>
      <c r="F175" s="127"/>
      <c r="G175" s="127"/>
      <c r="H175" s="127"/>
      <c r="I175" s="127"/>
      <c r="J175" s="127"/>
    </row>
    <row r="176" customFormat="false" ht="12.8" hidden="false" customHeight="false" outlineLevel="0" collapsed="false">
      <c r="A176" s="127"/>
      <c r="B176" s="127"/>
      <c r="C176" s="177" t="s">
        <v>212</v>
      </c>
      <c r="D176" s="178" t="s">
        <v>213</v>
      </c>
      <c r="E176" s="94" t="n">
        <v>73</v>
      </c>
      <c r="F176" s="179" t="n">
        <v>4.8</v>
      </c>
      <c r="G176" s="180" t="n">
        <v>4.8</v>
      </c>
      <c r="H176" s="180" t="n">
        <v>4.8</v>
      </c>
      <c r="I176" s="181" t="n">
        <f aca="false">F176-G176</f>
        <v>0</v>
      </c>
      <c r="J176" s="181" t="n">
        <f aca="false">F176-H176</f>
        <v>0</v>
      </c>
    </row>
    <row r="177" customFormat="false" ht="12.8" hidden="false" customHeight="false" outlineLevel="0" collapsed="false">
      <c r="A177" s="127"/>
      <c r="B177" s="127"/>
      <c r="C177" s="177"/>
      <c r="D177" s="178" t="s">
        <v>214</v>
      </c>
      <c r="E177" s="94" t="n">
        <v>74</v>
      </c>
      <c r="F177" s="179" t="n">
        <v>1.2</v>
      </c>
      <c r="G177" s="180" t="n">
        <v>1.2</v>
      </c>
      <c r="H177" s="180" t="n">
        <v>1.2</v>
      </c>
      <c r="I177" s="181" t="n">
        <f aca="false">F177-G177</f>
        <v>0</v>
      </c>
      <c r="J177" s="181" t="n">
        <f aca="false">F177-H177</f>
        <v>0</v>
      </c>
    </row>
    <row r="178" customFormat="false" ht="12.8" hidden="false" customHeight="false" outlineLevel="0" collapsed="false">
      <c r="A178" s="52" t="s">
        <v>215</v>
      </c>
      <c r="B178" s="52"/>
      <c r="C178" s="177" t="s">
        <v>216</v>
      </c>
      <c r="D178" s="178" t="s">
        <v>213</v>
      </c>
      <c r="E178" s="94" t="n">
        <v>75</v>
      </c>
      <c r="F178" s="179" t="n">
        <v>4.8</v>
      </c>
      <c r="G178" s="180" t="n">
        <v>4.8</v>
      </c>
      <c r="H178" s="180" t="n">
        <v>4.8</v>
      </c>
      <c r="I178" s="181" t="n">
        <f aca="false">F178-G178</f>
        <v>0</v>
      </c>
      <c r="J178" s="181" t="n">
        <f aca="false">F178-H178</f>
        <v>0</v>
      </c>
    </row>
    <row r="179" customFormat="false" ht="12.8" hidden="false" customHeight="false" outlineLevel="0" collapsed="false">
      <c r="A179" s="52" t="s">
        <v>217</v>
      </c>
      <c r="B179" s="52"/>
      <c r="C179" s="177"/>
      <c r="D179" s="178" t="s">
        <v>214</v>
      </c>
      <c r="E179" s="94" t="n">
        <v>76</v>
      </c>
      <c r="F179" s="179" t="n">
        <v>1.2</v>
      </c>
      <c r="G179" s="180" t="n">
        <v>1.2</v>
      </c>
      <c r="H179" s="180" t="n">
        <v>1.2</v>
      </c>
      <c r="I179" s="181" t="n">
        <f aca="false">F179-G179</f>
        <v>0</v>
      </c>
      <c r="J179" s="181" t="n">
        <f aca="false">F179-H179</f>
        <v>0</v>
      </c>
    </row>
    <row r="180" customFormat="false" ht="12.8" hidden="false" customHeight="false" outlineLevel="0" collapsed="false">
      <c r="A180" s="127"/>
      <c r="B180" s="127"/>
      <c r="C180" s="177" t="s">
        <v>218</v>
      </c>
      <c r="D180" s="178" t="s">
        <v>213</v>
      </c>
      <c r="E180" s="94" t="n">
        <v>77</v>
      </c>
      <c r="F180" s="179" t="n">
        <v>4.8</v>
      </c>
      <c r="G180" s="180" t="n">
        <v>4.8</v>
      </c>
      <c r="H180" s="180" t="n">
        <v>4.8</v>
      </c>
      <c r="I180" s="181" t="n">
        <f aca="false">F180-G180</f>
        <v>0</v>
      </c>
      <c r="J180" s="181" t="n">
        <f aca="false">F180-H180</f>
        <v>0</v>
      </c>
    </row>
    <row r="181" customFormat="false" ht="12.8" hidden="false" customHeight="false" outlineLevel="0" collapsed="false">
      <c r="A181" s="127"/>
      <c r="B181" s="127"/>
      <c r="C181" s="177"/>
      <c r="D181" s="178" t="s">
        <v>214</v>
      </c>
      <c r="E181" s="94" t="n">
        <v>78</v>
      </c>
      <c r="F181" s="179" t="n">
        <v>1.2</v>
      </c>
      <c r="G181" s="180" t="n">
        <v>1.2</v>
      </c>
      <c r="H181" s="180" t="n">
        <v>1.2</v>
      </c>
      <c r="I181" s="181" t="n">
        <f aca="false">F181-G181</f>
        <v>0</v>
      </c>
      <c r="J181" s="181" t="n">
        <f aca="false">F181-H181</f>
        <v>0</v>
      </c>
    </row>
    <row r="182" customFormat="false" ht="12.8" hidden="false" customHeight="false" outlineLevel="0" collapsed="false">
      <c r="A182" s="127"/>
      <c r="B182" s="127"/>
      <c r="C182" s="177" t="s">
        <v>219</v>
      </c>
      <c r="D182" s="178" t="s">
        <v>213</v>
      </c>
      <c r="E182" s="94" t="n">
        <v>79</v>
      </c>
      <c r="F182" s="179" t="n">
        <v>4.8</v>
      </c>
      <c r="G182" s="180" t="n">
        <v>4.8</v>
      </c>
      <c r="H182" s="180" t="n">
        <v>4.8</v>
      </c>
      <c r="I182" s="181" t="n">
        <f aca="false">F182-G182</f>
        <v>0</v>
      </c>
      <c r="J182" s="181" t="n">
        <f aca="false">F182-H182</f>
        <v>0</v>
      </c>
    </row>
    <row r="183" customFormat="false" ht="12.8" hidden="false" customHeight="false" outlineLevel="0" collapsed="false">
      <c r="A183" s="127"/>
      <c r="B183" s="127"/>
      <c r="C183" s="177"/>
      <c r="D183" s="178" t="s">
        <v>214</v>
      </c>
      <c r="E183" s="94" t="n">
        <v>80</v>
      </c>
      <c r="F183" s="179" t="n">
        <v>1.2</v>
      </c>
      <c r="G183" s="180" t="n">
        <v>1.2</v>
      </c>
      <c r="H183" s="180" t="n">
        <v>1.2</v>
      </c>
      <c r="I183" s="181" t="n">
        <f aca="false">F183-G183</f>
        <v>0</v>
      </c>
      <c r="J183" s="181" t="n">
        <f aca="false">F183-H183</f>
        <v>0</v>
      </c>
    </row>
    <row r="184" customFormat="false" ht="12.8" hidden="false" customHeight="false" outlineLevel="0" collapsed="false">
      <c r="A184" s="127"/>
      <c r="B184" s="127"/>
      <c r="C184" s="177" t="s">
        <v>220</v>
      </c>
      <c r="D184" s="178" t="s">
        <v>213</v>
      </c>
      <c r="E184" s="94" t="n">
        <v>81</v>
      </c>
      <c r="F184" s="179" t="n">
        <v>4.8</v>
      </c>
      <c r="G184" s="180" t="n">
        <v>4.8</v>
      </c>
      <c r="H184" s="180" t="n">
        <v>4.8</v>
      </c>
      <c r="I184" s="181" t="n">
        <f aca="false">F184-G184</f>
        <v>0</v>
      </c>
      <c r="J184" s="181" t="n">
        <f aca="false">F184-H184</f>
        <v>0</v>
      </c>
    </row>
    <row r="185" customFormat="false" ht="12.8" hidden="false" customHeight="false" outlineLevel="0" collapsed="false">
      <c r="A185" s="127"/>
      <c r="B185" s="127"/>
      <c r="C185" s="177"/>
      <c r="D185" s="178" t="s">
        <v>214</v>
      </c>
      <c r="E185" s="94" t="n">
        <v>82</v>
      </c>
      <c r="F185" s="179" t="n">
        <v>1.2</v>
      </c>
      <c r="G185" s="180" t="n">
        <v>1.2</v>
      </c>
      <c r="H185" s="180" t="n">
        <v>1.2</v>
      </c>
      <c r="I185" s="181" t="n">
        <f aca="false">F185-G185</f>
        <v>0</v>
      </c>
      <c r="J185" s="181" t="n">
        <f aca="false">F185-H185</f>
        <v>0</v>
      </c>
    </row>
    <row r="186" customFormat="false" ht="13.9" hidden="false" customHeight="true" outlineLevel="0" collapsed="false">
      <c r="A186" s="127"/>
      <c r="B186" s="173" t="s">
        <v>221</v>
      </c>
      <c r="C186" s="173"/>
      <c r="D186" s="173"/>
      <c r="E186" s="173"/>
      <c r="F186" s="173"/>
      <c r="G186" s="173"/>
      <c r="H186" s="173"/>
      <c r="I186" s="182" t="n">
        <f aca="false">SUM(I176:I185)</f>
        <v>0</v>
      </c>
      <c r="J186" s="182" t="n">
        <f aca="false">SUM(J176:J185)</f>
        <v>0</v>
      </c>
    </row>
    <row r="187" customFormat="false" ht="15" hidden="false" customHeight="true" outlineLevel="0" collapsed="false">
      <c r="A187" s="127"/>
      <c r="B187" s="183" t="s">
        <v>48</v>
      </c>
      <c r="C187" s="183"/>
      <c r="D187" s="183"/>
      <c r="E187" s="183"/>
      <c r="F187" s="183"/>
      <c r="G187" s="183"/>
      <c r="H187" s="183"/>
      <c r="I187" s="184" t="str">
        <f aca="false">IF(I186&lt;1,"NA",IF(I186&lt;10,"Mild",IF(I186&lt;20,"Moderate","Severe")))</f>
        <v>NA</v>
      </c>
      <c r="J187" s="184" t="str">
        <f aca="false">IF(J186&lt;1,"NA",IF(J186&lt;10,"Mild",IF(J186&lt;20,"Moderate","Severe")))</f>
        <v>NA</v>
      </c>
    </row>
    <row r="188" customFormat="false" ht="24.75" hidden="false" customHeight="true" outlineLevel="0" collapsed="false">
      <c r="A188" s="185" t="s">
        <v>188</v>
      </c>
      <c r="B188" s="15" t="s">
        <v>14</v>
      </c>
      <c r="C188" s="185" t="s">
        <v>189</v>
      </c>
      <c r="D188" s="185" t="s">
        <v>190</v>
      </c>
      <c r="E188" s="16" t="s">
        <v>17</v>
      </c>
      <c r="F188" s="186" t="s">
        <v>191</v>
      </c>
      <c r="G188" s="187" t="s">
        <v>19</v>
      </c>
      <c r="H188" s="187" t="s">
        <v>20</v>
      </c>
      <c r="I188" s="188" t="s">
        <v>192</v>
      </c>
      <c r="J188" s="188" t="s">
        <v>193</v>
      </c>
      <c r="K188" s="4"/>
      <c r="L188" s="4"/>
    </row>
    <row r="189" customFormat="false" ht="12.8" hidden="false" customHeight="false" outlineLevel="0" collapsed="false">
      <c r="A189" s="189" t="s">
        <v>222</v>
      </c>
      <c r="B189" s="190" t="n">
        <v>30</v>
      </c>
      <c r="C189" s="127"/>
      <c r="D189" s="127"/>
      <c r="E189" s="127"/>
      <c r="F189" s="127"/>
      <c r="G189" s="127"/>
      <c r="H189" s="127"/>
      <c r="I189" s="127"/>
      <c r="J189" s="127"/>
    </row>
    <row r="190" customFormat="false" ht="12.8" hidden="false" customHeight="false" outlineLevel="0" collapsed="false">
      <c r="A190" s="171" t="s">
        <v>223</v>
      </c>
      <c r="B190" s="171"/>
      <c r="C190" s="177" t="s">
        <v>224</v>
      </c>
      <c r="D190" s="178" t="s">
        <v>225</v>
      </c>
      <c r="E190" s="108" t="n">
        <v>83</v>
      </c>
      <c r="F190" s="179" t="n">
        <v>20</v>
      </c>
      <c r="G190" s="180" t="n">
        <v>20</v>
      </c>
      <c r="H190" s="180" t="n">
        <v>20</v>
      </c>
      <c r="I190" s="191" t="n">
        <f aca="false">F190-G190</f>
        <v>0</v>
      </c>
      <c r="J190" s="191" t="n">
        <f aca="false">F190-H190</f>
        <v>0</v>
      </c>
    </row>
    <row r="191" customFormat="false" ht="12.8" hidden="false" customHeight="false" outlineLevel="0" collapsed="false">
      <c r="A191" s="171" t="s">
        <v>226</v>
      </c>
      <c r="B191" s="171"/>
      <c r="C191" s="177" t="s">
        <v>227</v>
      </c>
      <c r="D191" s="178" t="s">
        <v>228</v>
      </c>
      <c r="E191" s="108" t="n">
        <v>84</v>
      </c>
      <c r="F191" s="179" t="n">
        <v>10</v>
      </c>
      <c r="G191" s="180" t="n">
        <v>10</v>
      </c>
      <c r="H191" s="180" t="n">
        <v>10</v>
      </c>
      <c r="I191" s="191" t="n">
        <f aca="false">F191-G191</f>
        <v>0</v>
      </c>
      <c r="J191" s="191" t="n">
        <f aca="false">F191-H191</f>
        <v>0</v>
      </c>
    </row>
    <row r="192" customFormat="false" ht="12.75" hidden="false" customHeight="true" outlineLevel="0" collapsed="false">
      <c r="A192" s="192"/>
      <c r="B192" s="193" t="s">
        <v>229</v>
      </c>
      <c r="C192" s="193"/>
      <c r="D192" s="193"/>
      <c r="E192" s="193"/>
      <c r="F192" s="193"/>
      <c r="G192" s="193"/>
      <c r="H192" s="193"/>
      <c r="I192" s="194" t="n">
        <f aca="false">SUM(I190:I191)</f>
        <v>0</v>
      </c>
      <c r="J192" s="194" t="n">
        <f aca="false">SUM(J190:J191)</f>
        <v>0</v>
      </c>
    </row>
    <row r="193" s="144" customFormat="true" ht="12.75" hidden="false" customHeight="true" outlineLevel="0" collapsed="false">
      <c r="A193" s="127"/>
      <c r="B193" s="195"/>
      <c r="C193" s="183" t="s">
        <v>48</v>
      </c>
      <c r="D193" s="183"/>
      <c r="E193" s="183"/>
      <c r="F193" s="183"/>
      <c r="G193" s="183"/>
      <c r="H193" s="183"/>
      <c r="I193" s="196" t="str">
        <f aca="false">IF(I192&lt;1,"NA",IF(I192&lt;10,"Mild",IF(I192&lt;20,"Moderate","Severe")))</f>
        <v>NA</v>
      </c>
      <c r="J193" s="196" t="str">
        <f aca="false">IF(J192&lt;1,"NA",IF(J192&lt;10.1,"Mild",IF(J192&lt;20.1,"Moderate","Severe")))</f>
        <v>NA</v>
      </c>
    </row>
    <row r="194" customFormat="false" ht="16.9" hidden="false" customHeight="true" outlineLevel="0" collapsed="false">
      <c r="A194" s="197" t="s">
        <v>230</v>
      </c>
      <c r="B194" s="197"/>
      <c r="C194" s="197"/>
      <c r="D194" s="197"/>
      <c r="E194" s="197"/>
      <c r="F194" s="197"/>
      <c r="G194" s="197"/>
      <c r="H194" s="197"/>
      <c r="I194" s="197"/>
      <c r="J194" s="197"/>
    </row>
    <row r="195" s="28" customFormat="true" ht="16.9" hidden="false" customHeight="true" outlineLevel="0" collapsed="false">
      <c r="A195" s="197" t="s">
        <v>231</v>
      </c>
      <c r="B195" s="197"/>
      <c r="C195" s="197"/>
      <c r="D195" s="197"/>
      <c r="E195" s="197"/>
      <c r="F195" s="197"/>
      <c r="G195" s="197"/>
      <c r="H195" s="197"/>
      <c r="I195" s="197"/>
      <c r="J195" s="197"/>
    </row>
    <row r="196" customFormat="false" ht="13.8" hidden="false" customHeight="false" outlineLevel="0" collapsed="false">
      <c r="A196" s="147" t="str">
        <f aca="false">IF(SUM(I172,I186,I192)=0," "," PLH + NLH + SLH ")</f>
        <v> </v>
      </c>
      <c r="B196" s="147"/>
      <c r="C196" s="198" t="s">
        <v>176</v>
      </c>
      <c r="D196" s="198"/>
      <c r="E196" s="198"/>
      <c r="F196" s="199" t="s">
        <v>177</v>
      </c>
      <c r="G196" s="199"/>
      <c r="H196" s="199"/>
      <c r="I196" s="200" t="str">
        <f aca="false">IF(SUM(J172,J186,J192)=0," "," PLH + NLH + SLH ")</f>
        <v> </v>
      </c>
      <c r="J196" s="200"/>
    </row>
    <row r="197" customFormat="false" ht="13.8" hidden="false" customHeight="false" outlineLevel="0" collapsed="false">
      <c r="A197" s="147" t="str">
        <f aca="false">IF(SUM(I172,I186,I192)=0," ",IF(I172=0," 0 "," "&amp;TEXT(I172,"##.##"))&amp;" + "&amp;IF(I186=0," 0 ",TEXT(I186,"##.##"))&amp;" + "&amp;IF(I192=0," 0 ",TEXT(I192,"##.##"))&amp;" ")</f>
        <v> </v>
      </c>
      <c r="B197" s="147"/>
      <c r="C197" s="201" t="n">
        <f aca="false">SUM(I172,I186,I192)</f>
        <v>0</v>
      </c>
      <c r="D197" s="201"/>
      <c r="E197" s="202"/>
      <c r="F197" s="203" t="n">
        <f aca="false">SUM(J172,J186,J192)</f>
        <v>0</v>
      </c>
      <c r="G197" s="203"/>
      <c r="H197" s="203"/>
      <c r="I197" s="200" t="str">
        <f aca="false">IF(SUM(J172,J186,J192)=0," ",IF(J172=0," 0 "," "&amp;TEXT(J172,"##.##"))&amp;" + "&amp;IF(J186=0," 0 ",TEXT(J186,"##.##"))&amp;" + "&amp;IF(J192=0," 0 ",TEXT(J192,"##.##"))&amp;" ")</f>
        <v> </v>
      </c>
      <c r="J197" s="200"/>
    </row>
    <row r="198" customFormat="false" ht="20.5" hidden="false" customHeight="true" outlineLevel="0" collapsed="false">
      <c r="A198" s="147" t="s">
        <v>232</v>
      </c>
      <c r="B198" s="147"/>
      <c r="C198" s="201" t="n">
        <f aca="false">IF(SUM(I172,I186,I192) &gt; 90, 90, SUM(I172,I186,I192))</f>
        <v>0</v>
      </c>
      <c r="D198" s="201"/>
      <c r="E198" s="202"/>
      <c r="F198" s="203" t="n">
        <f aca="false">IF(SUM(J172,J186,J192) &gt; 90, 90, SUM(J172,J186,J192))</f>
        <v>0</v>
      </c>
      <c r="G198" s="203"/>
      <c r="H198" s="203"/>
      <c r="I198" s="204"/>
      <c r="J198" s="204"/>
    </row>
    <row r="199" customFormat="false" ht="12.8" hidden="false" customHeight="false" outlineLevel="0" collapsed="false">
      <c r="A199" s="205"/>
      <c r="B199" s="205"/>
      <c r="C199" s="205"/>
      <c r="D199" s="205"/>
      <c r="E199" s="205"/>
      <c r="F199" s="205"/>
      <c r="G199" s="205"/>
      <c r="H199" s="205"/>
      <c r="I199" s="134" t="s">
        <v>61</v>
      </c>
      <c r="J199" s="134"/>
    </row>
    <row r="200" customFormat="false" ht="12.6" hidden="false" customHeight="true" outlineLevel="0" collapsed="false">
      <c r="A200" s="57" t="s">
        <v>62</v>
      </c>
      <c r="B200" s="158"/>
      <c r="C200" s="158"/>
      <c r="D200" s="158"/>
      <c r="E200" s="158"/>
      <c r="F200" s="158"/>
      <c r="G200" s="158"/>
      <c r="H200" s="158"/>
      <c r="I200" s="59" t="s">
        <v>233</v>
      </c>
      <c r="J200" s="59"/>
      <c r="K200" s="4"/>
      <c r="L200" s="4"/>
    </row>
    <row r="201" customFormat="false" ht="15" hidden="false" customHeight="true" outlineLevel="0" collapsed="false">
      <c r="A201" s="2" t="s">
        <v>1</v>
      </c>
      <c r="B201" s="2"/>
      <c r="C201" s="2"/>
      <c r="D201" s="2"/>
      <c r="E201" s="2"/>
      <c r="F201" s="2"/>
      <c r="G201" s="2"/>
      <c r="H201" s="2"/>
      <c r="I201" s="2"/>
      <c r="J201" s="2"/>
      <c r="K201" s="4"/>
      <c r="L201" s="4"/>
    </row>
    <row r="202" customFormat="false" ht="11.65" hidden="false" customHeight="true" outlineLevel="0" collapsed="false">
      <c r="A202" s="58"/>
      <c r="B202" s="5" t="s">
        <v>64</v>
      </c>
      <c r="C202" s="5"/>
      <c r="D202" s="5"/>
      <c r="E202" s="5"/>
      <c r="F202" s="58"/>
      <c r="G202" s="60"/>
      <c r="H202" s="7" t="s">
        <v>65</v>
      </c>
      <c r="I202" s="61" t="str">
        <f aca="false">I3</f>
        <v>Date Here</v>
      </c>
      <c r="J202" s="61"/>
      <c r="K202" s="4"/>
      <c r="L202" s="4"/>
    </row>
    <row r="203" customFormat="false" ht="13.5" hidden="false" customHeight="true" outlineLevel="0" collapsed="false">
      <c r="A203" s="7" t="s">
        <v>66</v>
      </c>
      <c r="B203" s="62" t="str">
        <f aca="false">B4</f>
        <v>Name Here</v>
      </c>
      <c r="C203" s="62"/>
      <c r="D203" s="62"/>
      <c r="E203" s="63"/>
      <c r="F203" s="9" t="s">
        <v>67</v>
      </c>
      <c r="G203" s="61" t="str">
        <f aca="false">G4</f>
        <v>Age here</v>
      </c>
      <c r="H203" s="9" t="s">
        <v>68</v>
      </c>
      <c r="I203" s="61" t="str">
        <f aca="false">I4</f>
        <v>Gender</v>
      </c>
      <c r="J203" s="12"/>
      <c r="K203" s="4"/>
      <c r="L203" s="4"/>
    </row>
    <row r="204" customFormat="false" ht="15" hidden="false" customHeight="true" outlineLevel="0" collapsed="false">
      <c r="A204" s="134"/>
      <c r="B204" s="206"/>
      <c r="C204" s="206"/>
      <c r="D204" s="206"/>
      <c r="E204" s="206"/>
      <c r="F204" s="206"/>
      <c r="G204" s="206"/>
      <c r="H204" s="206"/>
      <c r="I204" s="207"/>
      <c r="J204" s="207"/>
    </row>
    <row r="205" customFormat="false" ht="18.85" hidden="false" customHeight="true" outlineLevel="0" collapsed="false">
      <c r="A205" s="208" t="s">
        <v>234</v>
      </c>
      <c r="B205" s="208"/>
      <c r="C205" s="208"/>
      <c r="D205" s="208"/>
      <c r="E205" s="208"/>
      <c r="F205" s="208"/>
      <c r="G205" s="208"/>
      <c r="H205" s="208"/>
      <c r="I205" s="208"/>
      <c r="J205" s="208"/>
    </row>
    <row r="206" customFormat="false" ht="12.8" hidden="false" customHeight="false" outlineLevel="0" collapsed="false">
      <c r="A206" s="131" t="s">
        <v>235</v>
      </c>
      <c r="B206" s="131"/>
      <c r="C206" s="131"/>
      <c r="D206" s="131"/>
      <c r="E206" s="131"/>
      <c r="F206" s="131"/>
      <c r="G206" s="131"/>
      <c r="H206" s="131"/>
      <c r="I206" s="131"/>
      <c r="J206" s="131"/>
    </row>
    <row r="207" customFormat="false" ht="15.5" hidden="false" customHeight="true" outlineLevel="0" collapsed="false">
      <c r="A207" s="134"/>
      <c r="B207" s="134"/>
      <c r="C207" s="209" t="s">
        <v>176</v>
      </c>
      <c r="D207" s="209"/>
      <c r="E207" s="210"/>
      <c r="F207" s="211" t="s">
        <v>177</v>
      </c>
      <c r="G207" s="211"/>
      <c r="H207" s="211"/>
      <c r="I207" s="134"/>
      <c r="J207" s="134"/>
    </row>
    <row r="208" customFormat="false" ht="12.8" hidden="false" customHeight="false" outlineLevel="0" collapsed="false">
      <c r="A208" s="212" t="s">
        <v>236</v>
      </c>
      <c r="B208" s="212"/>
      <c r="C208" s="213" t="n">
        <f aca="false">D149</f>
        <v>0</v>
      </c>
      <c r="D208" s="213"/>
      <c r="E208" s="210"/>
      <c r="F208" s="214" t="n">
        <f aca="false">F149</f>
        <v>0</v>
      </c>
      <c r="G208" s="214"/>
      <c r="H208" s="214"/>
      <c r="I208" s="134"/>
      <c r="J208" s="134"/>
    </row>
    <row r="209" customFormat="false" ht="12.8" hidden="false" customHeight="false" outlineLevel="0" collapsed="false">
      <c r="A209" s="212"/>
      <c r="B209" s="212"/>
      <c r="C209" s="215" t="str">
        <f aca="false">IF(D149+C198=0," ",IF(D149&gt;=C198,"Higher Value a","Lower Value b"))</f>
        <v> </v>
      </c>
      <c r="D209" s="215"/>
      <c r="E209" s="210"/>
      <c r="F209" s="216" t="str">
        <f aca="false">IF(F149+F198=0," ",IF(F149&gt;=F198,"Higher Value a","Lower Value b"))</f>
        <v> </v>
      </c>
      <c r="G209" s="216"/>
      <c r="H209" s="216"/>
      <c r="I209" s="134"/>
      <c r="J209" s="134"/>
    </row>
    <row r="210" customFormat="false" ht="12.8" hidden="false" customHeight="false" outlineLevel="0" collapsed="false">
      <c r="A210" s="212" t="s">
        <v>237</v>
      </c>
      <c r="B210" s="212"/>
      <c r="C210" s="217" t="n">
        <f aca="false">C198</f>
        <v>0</v>
      </c>
      <c r="D210" s="217"/>
      <c r="E210" s="210"/>
      <c r="F210" s="218" t="n">
        <f aca="false">F198</f>
        <v>0</v>
      </c>
      <c r="G210" s="218"/>
      <c r="H210" s="218"/>
      <c r="I210" s="134"/>
      <c r="J210" s="134"/>
    </row>
    <row r="211" customFormat="false" ht="12.8" hidden="false" customHeight="false" outlineLevel="0" collapsed="false">
      <c r="A211" s="212"/>
      <c r="B211" s="212"/>
      <c r="C211" s="219" t="str">
        <f aca="false">IF(D149+C198=0," ",IF(D149&lt;C198,"Higher Value a","Lower Value b"))</f>
        <v> </v>
      </c>
      <c r="D211" s="219"/>
      <c r="E211" s="210"/>
      <c r="F211" s="220" t="str">
        <f aca="false">IF(F149+F198=0," ",IF(F149&lt;F198,"Higher Value a","Lower Value b"))</f>
        <v> </v>
      </c>
      <c r="G211" s="220"/>
      <c r="H211" s="220"/>
      <c r="I211" s="134"/>
      <c r="J211" s="134"/>
    </row>
    <row r="212" s="28" customFormat="true" ht="17.6" hidden="false" customHeight="true" outlineLevel="0" collapsed="false">
      <c r="A212" s="156" t="s">
        <v>238</v>
      </c>
      <c r="B212" s="156"/>
      <c r="C212" s="148" t="str">
        <f aca="false">IF(C208+C210=0," ",TEXT(IF(C208&gt;=C210,C208,C210),"0.##")&amp;" + "&amp;TEXT(IF(C208&lt;C210,C208,C210),"0.##")&amp;" ( 90 - "&amp;TEXT(IF(C208&gt;=C210,C208,C210),"0.##")&amp;" ) / 90")</f>
        <v> </v>
      </c>
      <c r="D212" s="148"/>
      <c r="E212" s="210"/>
      <c r="F212" s="221" t="str">
        <f aca="false">IF(F208+F210=0," ",TEXT(IF(F208&gt;=F210,F208,F210),"##.##")&amp;" + "&amp;TEXT(IF(F208&lt;F210,F208,F210),"##.##")&amp;" ( 90 - "&amp;TEXT(IF(F208&gt;=F210,F208,F210),"##.##")&amp;" ) / 90")</f>
        <v> </v>
      </c>
      <c r="G212" s="221"/>
      <c r="H212" s="221"/>
      <c r="I212" s="222"/>
      <c r="J212" s="222"/>
    </row>
    <row r="213" s="226" customFormat="true" ht="34" hidden="false" customHeight="true" outlineLevel="0" collapsed="false">
      <c r="A213" s="223" t="s">
        <v>239</v>
      </c>
      <c r="B213" s="223"/>
      <c r="C213" s="224" t="n">
        <f aca="false">IF(C208&gt;C210,(C208+(C210*(90-C208)/90)),(C210+(C208*(90-C210)/90)))</f>
        <v>0</v>
      </c>
      <c r="D213" s="224"/>
      <c r="E213" s="210"/>
      <c r="F213" s="224" t="n">
        <f aca="false">IF(F208&gt;F210,(F208+(F210*(90-F208)/90)),(F210+(F208*(90-F210)/90)))</f>
        <v>0</v>
      </c>
      <c r="G213" s="224"/>
      <c r="H213" s="224"/>
      <c r="I213" s="225"/>
      <c r="J213" s="225"/>
    </row>
    <row r="214" customFormat="false" ht="12.8" hidden="true" customHeight="false" outlineLevel="0" collapsed="false"/>
    <row r="215" s="28" customFormat="true" ht="19.4" hidden="false" customHeight="true" outlineLevel="0" collapsed="false">
      <c r="A215" s="222"/>
      <c r="B215" s="227" t="s">
        <v>240</v>
      </c>
      <c r="C215" s="227"/>
      <c r="D215" s="227"/>
      <c r="E215" s="227"/>
      <c r="F215" s="227"/>
      <c r="G215" s="227"/>
      <c r="H215" s="227"/>
      <c r="I215" s="228" t="s">
        <v>241</v>
      </c>
      <c r="J215" s="228"/>
    </row>
    <row r="216" customFormat="false" ht="20.35" hidden="false" customHeight="true" outlineLevel="0" collapsed="false">
      <c r="A216" s="229"/>
      <c r="B216" s="230" t="s">
        <v>242</v>
      </c>
      <c r="C216" s="230"/>
      <c r="D216" s="230"/>
      <c r="E216" s="230"/>
      <c r="F216" s="230"/>
      <c r="G216" s="230"/>
      <c r="H216" s="230"/>
      <c r="I216" s="230"/>
      <c r="J216" s="230"/>
    </row>
    <row r="217" customFormat="false" ht="20.35" hidden="false" customHeight="true" outlineLevel="0" collapsed="false">
      <c r="A217" s="15" t="s">
        <v>243</v>
      </c>
      <c r="B217" s="15" t="s">
        <v>244</v>
      </c>
      <c r="C217" s="231" t="s">
        <v>245</v>
      </c>
      <c r="D217" s="231"/>
      <c r="E217" s="16" t="s">
        <v>17</v>
      </c>
      <c r="F217" s="164" t="s">
        <v>191</v>
      </c>
      <c r="G217" s="17" t="s">
        <v>19</v>
      </c>
      <c r="H217" s="17" t="s">
        <v>20</v>
      </c>
      <c r="I217" s="16" t="s">
        <v>192</v>
      </c>
      <c r="J217" s="16" t="s">
        <v>193</v>
      </c>
    </row>
    <row r="218" s="239" customFormat="true" ht="22.35" hidden="false" customHeight="true" outlineLevel="0" collapsed="false">
      <c r="A218" s="232" t="s">
        <v>246</v>
      </c>
      <c r="B218" s="233" t="s">
        <v>247</v>
      </c>
      <c r="C218" s="234" t="str">
        <f aca="false">IF(I209 = "Relative 10%", "Dominant Extremity"&amp;CHAR(10)&amp;"(10% of the total impairment)", "Dominant Extremity (10%)")</f>
        <v>Dominant Extremity (10%)</v>
      </c>
      <c r="D218" s="234"/>
      <c r="E218" s="235" t="n">
        <v>85</v>
      </c>
      <c r="F218" s="236" t="s">
        <v>248</v>
      </c>
      <c r="G218" s="237" t="s">
        <v>249</v>
      </c>
      <c r="H218" s="237" t="s">
        <v>249</v>
      </c>
      <c r="I218" s="238" t="n">
        <f aca="false">IF(G218 = "yes", 10,0)</f>
        <v>0</v>
      </c>
      <c r="J218" s="238" t="n">
        <f aca="false">IF(H218 = "yes", 10,0)</f>
        <v>0</v>
      </c>
    </row>
    <row r="219" s="239" customFormat="true" ht="23.7" hidden="false" customHeight="true" outlineLevel="0" collapsed="false">
      <c r="A219" s="13" t="s">
        <v>250</v>
      </c>
      <c r="B219" s="233" t="s">
        <v>251</v>
      </c>
      <c r="C219" s="240" t="s">
        <v>252</v>
      </c>
      <c r="D219" s="240"/>
      <c r="E219" s="94" t="n">
        <v>86</v>
      </c>
      <c r="F219" s="236" t="n">
        <v>0</v>
      </c>
      <c r="G219" s="237" t="n">
        <v>0</v>
      </c>
      <c r="H219" s="237" t="n">
        <v>0</v>
      </c>
      <c r="I219" s="238" t="n">
        <f aca="false">IF(G219 &gt; 1, 2 * (G219 - 1), 0)</f>
        <v>0</v>
      </c>
      <c r="J219" s="238" t="n">
        <f aca="false">IF(H219 &gt; 1, 2 * (H219 - 1), 0)</f>
        <v>0</v>
      </c>
    </row>
    <row r="220" s="239" customFormat="true" ht="23.7" hidden="false" customHeight="true" outlineLevel="0" collapsed="false">
      <c r="A220" s="241"/>
      <c r="B220" s="242" t="str">
        <f aca="false">"EXC-IC = EXtent or Qnty of Non limited Additional Weightage "&amp;IF(I215 = "Relative 10%", "(as %age of Impairment)", "")</f>
        <v>EXC-IC = EXtent or Qnty of Non limited Additional Weightage (as %age of Impairment)</v>
      </c>
      <c r="C220" s="242"/>
      <c r="D220" s="242"/>
      <c r="E220" s="242"/>
      <c r="F220" s="242"/>
      <c r="G220" s="242"/>
      <c r="H220" s="242"/>
      <c r="I220" s="243" t="n">
        <f aca="false">SUM(I218:I219) * (IF(I215 = "Relative 10%", C213*0.01, 1))</f>
        <v>0</v>
      </c>
      <c r="J220" s="243" t="n">
        <f aca="false">SUM(J218:J219)*(IF(I215="Relative 10%",F213*0.01,1))</f>
        <v>0</v>
      </c>
    </row>
    <row r="221" s="239" customFormat="true" ht="20.35" hidden="false" customHeight="true" outlineLevel="0" collapsed="false">
      <c r="A221" s="229"/>
      <c r="B221" s="244" t="s">
        <v>253</v>
      </c>
      <c r="C221" s="244"/>
      <c r="D221" s="244"/>
      <c r="E221" s="244"/>
      <c r="F221" s="244"/>
      <c r="G221" s="244"/>
      <c r="H221" s="244"/>
      <c r="I221" s="244"/>
      <c r="J221" s="244"/>
    </row>
    <row r="222" s="239" customFormat="true" ht="20.35" hidden="false" customHeight="true" outlineLevel="0" collapsed="false">
      <c r="A222" s="15" t="s">
        <v>243</v>
      </c>
      <c r="B222" s="15" t="s">
        <v>244</v>
      </c>
      <c r="C222" s="231" t="s">
        <v>245</v>
      </c>
      <c r="D222" s="231"/>
      <c r="E222" s="16" t="s">
        <v>17</v>
      </c>
      <c r="F222" s="164" t="s">
        <v>191</v>
      </c>
      <c r="G222" s="17" t="s">
        <v>19</v>
      </c>
      <c r="H222" s="17" t="s">
        <v>20</v>
      </c>
      <c r="I222" s="16" t="s">
        <v>192</v>
      </c>
      <c r="J222" s="16" t="s">
        <v>193</v>
      </c>
    </row>
    <row r="223" s="239" customFormat="true" ht="21" hidden="false" customHeight="true" outlineLevel="0" collapsed="false">
      <c r="A223" s="245"/>
      <c r="B223" s="233" t="s">
        <v>254</v>
      </c>
      <c r="C223" s="240" t="s">
        <v>255</v>
      </c>
      <c r="D223" s="240"/>
      <c r="E223" s="94" t="n">
        <v>87</v>
      </c>
      <c r="F223" s="236" t="n">
        <v>0</v>
      </c>
      <c r="G223" s="237" t="n">
        <v>0</v>
      </c>
      <c r="H223" s="237" t="n">
        <v>0</v>
      </c>
      <c r="I223" s="238" t="n">
        <f aca="false">G223</f>
        <v>0</v>
      </c>
      <c r="J223" s="238" t="n">
        <f aca="false">H223</f>
        <v>0</v>
      </c>
    </row>
    <row r="224" s="239" customFormat="true" ht="21" hidden="false" customHeight="true" outlineLevel="0" collapsed="false">
      <c r="A224" s="246"/>
      <c r="B224" s="233" t="s">
        <v>256</v>
      </c>
      <c r="C224" s="247" t="s">
        <v>257</v>
      </c>
      <c r="D224" s="247"/>
      <c r="E224" s="248" t="n">
        <v>88</v>
      </c>
      <c r="F224" s="236" t="n">
        <v>0</v>
      </c>
      <c r="G224" s="237" t="n">
        <v>0</v>
      </c>
      <c r="H224" s="237" t="n">
        <v>0</v>
      </c>
      <c r="I224" s="238" t="n">
        <f aca="false">G224</f>
        <v>0</v>
      </c>
      <c r="J224" s="238" t="n">
        <f aca="false">H224</f>
        <v>0</v>
      </c>
    </row>
    <row r="225" s="239" customFormat="true" ht="21" hidden="false" customHeight="true" outlineLevel="0" collapsed="false">
      <c r="A225" s="249" t="s">
        <v>258</v>
      </c>
      <c r="B225" s="233" t="s">
        <v>254</v>
      </c>
      <c r="C225" s="250" t="s">
        <v>259</v>
      </c>
      <c r="D225" s="250"/>
      <c r="E225" s="251" t="n">
        <v>89</v>
      </c>
      <c r="F225" s="236" t="n">
        <v>0</v>
      </c>
      <c r="G225" s="237" t="n">
        <v>0</v>
      </c>
      <c r="H225" s="237" t="n">
        <v>0</v>
      </c>
      <c r="I225" s="238" t="n">
        <f aca="false">G225</f>
        <v>0</v>
      </c>
      <c r="J225" s="238" t="n">
        <f aca="false">H225</f>
        <v>0</v>
      </c>
    </row>
    <row r="226" s="239" customFormat="true" ht="21" hidden="false" customHeight="true" outlineLevel="0" collapsed="false">
      <c r="A226" s="249"/>
      <c r="B226" s="233" t="s">
        <v>254</v>
      </c>
      <c r="C226" s="240" t="s">
        <v>260</v>
      </c>
      <c r="D226" s="240"/>
      <c r="E226" s="94" t="n">
        <v>90</v>
      </c>
      <c r="F226" s="236" t="n">
        <v>0</v>
      </c>
      <c r="G226" s="237" t="n">
        <v>0</v>
      </c>
      <c r="H226" s="237" t="n">
        <v>0</v>
      </c>
      <c r="I226" s="238" t="n">
        <f aca="false">G226</f>
        <v>0</v>
      </c>
      <c r="J226" s="238" t="n">
        <f aca="false">H226</f>
        <v>0</v>
      </c>
    </row>
    <row r="227" s="28" customFormat="true" ht="19.5" hidden="false" customHeight="true" outlineLevel="0" collapsed="false">
      <c r="A227" s="241"/>
      <c r="B227" s="252" t="str">
        <f aca="false">"EXC = EXtent (Quantity) of Additional Weightage "&amp;IF(I215 = "Relative 10%", "(as percentage of Impairment)", "")</f>
        <v>EXC = EXtent (Quantity) of Additional Weightage (as percentage of Impairment)</v>
      </c>
      <c r="C227" s="252"/>
      <c r="D227" s="252"/>
      <c r="E227" s="252"/>
      <c r="F227" s="252"/>
      <c r="G227" s="252"/>
      <c r="H227" s="252"/>
      <c r="I227" s="253" t="n">
        <f aca="false">SUM(I223:I226) * (IF(I215 = "Relative 10%", C213 * 0.01, 1))</f>
        <v>0</v>
      </c>
      <c r="J227" s="253" t="n">
        <f aca="false">SUM(J223:J226)*(IF(I215="Relative 10%",F213*0.01,1))</f>
        <v>0</v>
      </c>
    </row>
    <row r="228" s="28" customFormat="true" ht="19.5" hidden="false" customHeight="true" outlineLevel="0" collapsed="false">
      <c r="A228" s="241"/>
      <c r="B228" s="252" t="str">
        <f aca="false">"ALC = Max Allowed Limit of Additional Weightage "&amp;IF(I215 = "Relative 10%", "(10% of Impairment)", "")</f>
        <v>ALC = Max Allowed Limit of Additional Weightage (10% of Impairment)</v>
      </c>
      <c r="C228" s="252"/>
      <c r="D228" s="252"/>
      <c r="E228" s="252"/>
      <c r="F228" s="252"/>
      <c r="G228" s="252"/>
      <c r="H228" s="252"/>
      <c r="I228" s="253" t="n">
        <f aca="false">IF(I227=0, 0, IF(I215 = "Relative 10%", C213 * 0.1, 10))</f>
        <v>0</v>
      </c>
      <c r="J228" s="253" t="n">
        <f aca="false">IF(J227=0, 0, IF(I215 = "Relative 10%", F213 * 0.1,10))</f>
        <v>0</v>
      </c>
    </row>
    <row r="229" s="28" customFormat="true" ht="17.1" hidden="false" customHeight="true" outlineLevel="0" collapsed="false">
      <c r="A229" s="254"/>
      <c r="B229" s="104" t="s">
        <v>261</v>
      </c>
      <c r="C229" s="104"/>
      <c r="D229" s="104"/>
      <c r="E229" s="104"/>
      <c r="F229" s="104"/>
      <c r="G229" s="104"/>
      <c r="H229" s="104"/>
      <c r="I229" s="255" t="n">
        <f aca="false">IF(I215 = "Relative 10%", MIN(I227,C213 * 0.1), MIN(I227, 10))</f>
        <v>0</v>
      </c>
      <c r="J229" s="255" t="n">
        <f aca="false">IF(I215 = "Relative 10%", MIN(J227,F213 * 0.1), MIN(J227, 10))</f>
        <v>0</v>
      </c>
    </row>
    <row r="230" s="144" customFormat="true" ht="14.9" hidden="false" customHeight="true" outlineLevel="0" collapsed="false">
      <c r="A230" s="256" t="s">
        <v>262</v>
      </c>
      <c r="B230" s="257" t="s">
        <v>263</v>
      </c>
      <c r="C230" s="257"/>
      <c r="D230" s="257"/>
      <c r="E230" s="257"/>
      <c r="F230" s="257"/>
      <c r="G230" s="257"/>
      <c r="H230" s="257"/>
      <c r="I230" s="258" t="n">
        <f aca="false">I220+I229</f>
        <v>0</v>
      </c>
      <c r="J230" s="258" t="n">
        <f aca="false">J220+J229</f>
        <v>0</v>
      </c>
    </row>
    <row r="231" customFormat="false" ht="11.5" hidden="false" customHeight="true" outlineLevel="0" collapsed="false">
      <c r="A231" s="259" t="str">
        <f aca="false">IF(I215 = "Relative 10%", "Additional Weightage or extra points should not exceed 10% of effective impairment.", "Additional Weightage or extra points should not exceed 10%.")</f>
        <v>Additional Weightage or extra points should not exceed 10% of effective impairment.</v>
      </c>
      <c r="B231" s="259"/>
      <c r="C231" s="259"/>
      <c r="D231" s="259"/>
      <c r="E231" s="259"/>
      <c r="F231" s="259"/>
      <c r="G231" s="259"/>
      <c r="H231" s="259"/>
      <c r="I231" s="260"/>
      <c r="J231" s="260"/>
    </row>
    <row r="232" customFormat="false" ht="22.35" hidden="false" customHeight="true" outlineLevel="0" collapsed="false">
      <c r="A232" s="259" t="s">
        <v>264</v>
      </c>
      <c r="B232" s="259"/>
      <c r="C232" s="259"/>
      <c r="D232" s="259"/>
      <c r="E232" s="259"/>
      <c r="F232" s="259"/>
      <c r="G232" s="259"/>
      <c r="H232" s="259"/>
      <c r="I232" s="260"/>
      <c r="J232" s="260"/>
    </row>
    <row r="233" customFormat="false" ht="16.5" hidden="false" customHeight="true" outlineLevel="0" collapsed="false">
      <c r="A233" s="261" t="s">
        <v>265</v>
      </c>
      <c r="B233" s="261"/>
      <c r="C233" s="261"/>
      <c r="D233" s="261"/>
      <c r="E233" s="261"/>
      <c r="F233" s="261"/>
      <c r="G233" s="261"/>
      <c r="H233" s="261"/>
      <c r="I233" s="261"/>
      <c r="J233" s="261"/>
    </row>
    <row r="234" customFormat="false" ht="14.45" hidden="false" customHeight="true" outlineLevel="0" collapsed="false">
      <c r="A234" s="261" t="s">
        <v>266</v>
      </c>
      <c r="B234" s="261"/>
      <c r="C234" s="261"/>
      <c r="D234" s="261"/>
      <c r="E234" s="261"/>
      <c r="F234" s="261"/>
      <c r="G234" s="261"/>
      <c r="H234" s="261"/>
      <c r="I234" s="261"/>
      <c r="J234" s="261"/>
    </row>
    <row r="235" s="100" customFormat="true" ht="14.85" hidden="false" customHeight="true" outlineLevel="0" collapsed="false">
      <c r="A235" s="262" t="str">
        <f aca="false">"On Right Side "&amp;IF(C213=0,"0",TEXT(C213,"##.##"))&amp;" (AC &amp; HC) + "&amp;IF(I230=0,"0",TEXT(I229,"##.##"))&amp;" (AW) "</f>
        <v>On Right Side 0 (AC &amp; HC) + 0 (AW)</v>
      </c>
      <c r="B235" s="262"/>
      <c r="C235" s="262"/>
      <c r="D235" s="263"/>
      <c r="E235" s="263"/>
      <c r="F235" s="264" t="str">
        <f aca="false">"On Left Side "&amp;IF(F213=0,"0",TEXT(F213,"##.##"))&amp;" (AC &amp; HC) + "&amp;IF(J230=0,"0",TEXT(J229,"##.##"))&amp;" (AW)"</f>
        <v>On Left Side 0 (AC &amp; HC) + 0 (AW)</v>
      </c>
      <c r="G235" s="264"/>
      <c r="H235" s="264"/>
      <c r="I235" s="264"/>
      <c r="J235" s="264"/>
    </row>
    <row r="236" s="269" customFormat="true" ht="17.1" hidden="false" customHeight="true" outlineLevel="0" collapsed="false">
      <c r="A236" s="265" t="str">
        <f aca="false">IF(C236&gt;=F236,"Higher Value a","Lower Value b")</f>
        <v>Higher Value a</v>
      </c>
      <c r="B236" s="265"/>
      <c r="C236" s="266" t="n">
        <f aca="false">C213+I230</f>
        <v>0</v>
      </c>
      <c r="D236" s="263"/>
      <c r="E236" s="263"/>
      <c r="F236" s="267" t="n">
        <f aca="false">F213 + J230</f>
        <v>0</v>
      </c>
      <c r="G236" s="268" t="str">
        <f aca="false">IF(C236&lt;F236,"Higher Value a","Lower Value b")</f>
        <v>Lower Value b</v>
      </c>
      <c r="H236" s="268"/>
      <c r="I236" s="267"/>
      <c r="J236" s="267"/>
    </row>
    <row r="237" s="269" customFormat="true" ht="17.45" hidden="false" customHeight="true" outlineLevel="0" collapsed="false">
      <c r="A237" s="270" t="s">
        <v>267</v>
      </c>
      <c r="B237" s="270"/>
      <c r="C237" s="271" t="str">
        <f aca="false">" "&amp;IF(C236+F236=0," ",IF(C236+F236=0," 0 ",TEXT(IF(C236&gt;=F236,C236,F236),"##.##"))&amp;" + "&amp;IF(C236+F236=0," 0 ",IF(IF(C236&lt;F236,C236,F236)=0," 0",TEXT(IF(C236&lt;F236,C236,F236),"##.##")))&amp;" ( 90 - "&amp;IF(C236+F236=0," 0 ",IF(IF(C236&gt;=F236,C236,F236)=0," 0",TEXT(IF(C236&gt;=F236,C236,F236),"##.##")))&amp;" ) / 90")</f>
        <v>  </v>
      </c>
      <c r="D237" s="271"/>
      <c r="E237" s="271"/>
      <c r="F237" s="271"/>
      <c r="G237" s="272"/>
      <c r="H237" s="273" t="s">
        <v>238</v>
      </c>
      <c r="I237" s="273"/>
      <c r="J237" s="274"/>
    </row>
    <row r="238" customFormat="false" ht="15" hidden="false" customHeight="false" outlineLevel="0" collapsed="false">
      <c r="A238" s="275" t="s">
        <v>268</v>
      </c>
      <c r="B238" s="276" t="n">
        <f aca="false">ROUND(IF(J238&gt;100,100,J238),2)</f>
        <v>0</v>
      </c>
      <c r="C238" s="277" t="s">
        <v>269</v>
      </c>
      <c r="D238" s="278" t="n">
        <f aca="false">ROUND(IF(J238&gt;100,100,J238),0)</f>
        <v>0</v>
      </c>
      <c r="E238" s="278"/>
      <c r="F238" s="279" t="s">
        <v>270</v>
      </c>
      <c r="G238" s="280"/>
      <c r="H238" s="274"/>
      <c r="I238" s="274"/>
      <c r="J238" s="281" t="n">
        <f aca="false">ROUND(IF(C236&gt;F236,(C236+(F236*((90-C236)/90))),(F236+(C236*((90-F236)/90)))),2)</f>
        <v>0</v>
      </c>
    </row>
    <row r="239" customFormat="false" ht="12.8" hidden="false" customHeight="false" outlineLevel="0" collapsed="false">
      <c r="A239" s="282" t="s">
        <v>271</v>
      </c>
      <c r="B239" s="282"/>
      <c r="C239" s="282"/>
      <c r="D239" s="282"/>
      <c r="E239" s="282"/>
      <c r="F239" s="282"/>
      <c r="G239" s="282"/>
      <c r="H239" s="282"/>
      <c r="I239" s="282"/>
      <c r="J239" s="283"/>
    </row>
    <row r="240" customFormat="false" ht="12.8" hidden="false" customHeight="false" outlineLevel="0" collapsed="false">
      <c r="A240" s="284" t="s">
        <v>272</v>
      </c>
      <c r="B240" s="284"/>
      <c r="C240" s="284"/>
      <c r="D240" s="284"/>
      <c r="E240" s="284"/>
      <c r="F240" s="284"/>
      <c r="G240" s="284"/>
      <c r="H240" s="284"/>
      <c r="I240" s="283"/>
      <c r="J240" s="283"/>
    </row>
    <row r="241" customFormat="false" ht="12.8" hidden="false" customHeight="false" outlineLevel="0" collapsed="false">
      <c r="A241" s="285" t="s">
        <v>273</v>
      </c>
      <c r="B241" s="285"/>
      <c r="C241" s="285"/>
      <c r="D241" s="285"/>
      <c r="E241" s="285"/>
      <c r="F241" s="285"/>
      <c r="G241" s="285"/>
      <c r="H241" s="285"/>
      <c r="I241" s="285"/>
      <c r="J241" s="285"/>
    </row>
    <row r="242" customFormat="false" ht="11.35" hidden="false" customHeight="true" outlineLevel="0" collapsed="false">
      <c r="A242" s="286" t="s">
        <v>274</v>
      </c>
      <c r="B242" s="286"/>
      <c r="C242" s="286"/>
      <c r="D242" s="286"/>
      <c r="E242" s="286"/>
      <c r="F242" s="286"/>
      <c r="G242" s="286"/>
      <c r="H242" s="286"/>
      <c r="I242" s="286"/>
      <c r="J242" s="286"/>
    </row>
    <row r="243" customFormat="false" ht="12.8" hidden="false" customHeight="false" outlineLevel="0" collapsed="false">
      <c r="A243" s="286"/>
      <c r="B243" s="286"/>
      <c r="C243" s="286"/>
      <c r="D243" s="286"/>
      <c r="E243" s="286"/>
      <c r="F243" s="286"/>
      <c r="G243" s="286"/>
      <c r="H243" s="286"/>
      <c r="I243" s="286"/>
      <c r="J243" s="286"/>
    </row>
    <row r="244" customFormat="false" ht="12.8" hidden="false" customHeight="false" outlineLevel="0" collapsed="false">
      <c r="A244" s="286"/>
      <c r="B244" s="286"/>
      <c r="C244" s="286"/>
      <c r="D244" s="286"/>
      <c r="E244" s="286"/>
      <c r="F244" s="286"/>
      <c r="G244" s="286"/>
      <c r="H244" s="286"/>
      <c r="I244" s="286"/>
      <c r="J244" s="286"/>
    </row>
    <row r="245" customFormat="false" ht="28.15" hidden="true" customHeight="true" outlineLevel="0" collapsed="false">
      <c r="A245" s="287" t="s">
        <v>275</v>
      </c>
      <c r="B245" s="287"/>
      <c r="C245" s="287"/>
      <c r="D245" s="287"/>
      <c r="E245" s="287"/>
      <c r="F245" s="287"/>
      <c r="G245" s="287"/>
      <c r="H245" s="287"/>
      <c r="I245" s="287"/>
      <c r="J245" s="287"/>
    </row>
    <row r="246" customFormat="false" ht="9.9" hidden="false" customHeight="true" outlineLevel="0" collapsed="false">
      <c r="A246" s="288" t="str">
        <f aca="false">IF(I215 = "Relative 10%", " ‡ 'The extra points should not exceed 10% of the total Arm Component and total PPI should not  exceed 100% in any case.'" &amp;CHAR(10)&amp; "    -Disability Guidelines No. 16-18/97-NI  Commissioner for persons with disabilities." &amp;CHAR(10)&amp; "'10% weightage to be  given to persons with involvement of dominant upper extremity...’"&amp;CHAR(10)&amp;"   -Gazette Regd No. DL33004/99 (Extraordinary)  Part II, Sec. 3 Page 69 and Page 109", " ‡ '10% weightage to be  given to persons with involvement of dominant upper extremity...’"&amp;CHAR(10)&amp;"'A total of upto 10% additional weightage can be given to following accompanying factors...'"&amp;CHAR(10)&amp;"   -Gazette Regd No. DL33004/99 (Extraordinary)  Part II, Sec. 3 Page 69 and Page 109")</f>
        <v>‡ 'The extra points should not exceed 10% of the total Arm Component and total PPI should not  exceed 100% in any case.'
    -Disability Guidelines No. 16-18/97-NI  Commissioner for persons with disabilities.
'10% weightage to be  given to persons with involvement of dominant upper extremity...’
   -Gazette Regd No. DL33004/99 (Extraordinary)  Part II, Sec. 3 Page 69 and Page 109</v>
      </c>
      <c r="B246" s="288"/>
      <c r="C246" s="288"/>
      <c r="D246" s="288"/>
      <c r="E246" s="288"/>
      <c r="F246" s="288"/>
      <c r="G246" s="288"/>
      <c r="H246" s="288"/>
      <c r="I246" s="288"/>
      <c r="J246" s="288"/>
    </row>
    <row r="247" customFormat="false" ht="12.8" hidden="false" customHeight="false" outlineLevel="0" collapsed="false">
      <c r="A247" s="288" t="e">
        <f aca="false">IF(#REF! = "Coapted 10%", " ‡ 'The extra points should not exceed 10% of the total Arm Component and total PPI should not  exceed 100% in any case.' Disability Guidelines No. 16-18/97-NI  Commissioner for persons with disabilities. '10% weightage to be  given to persons with involvement of dominant upper extremity’ Gazette", IF(#REF! = "Absolute 10%", " ‡ Absolute", " ‡ 'The extra points should not exceed 10% of the total Arm Component and total PPI should not  exceed 100% in any case.' Disability Guidelines No. 16-18/97-NI  Commissioner for persons with disabilities"))</f>
        <v>#REF!</v>
      </c>
      <c r="B247" s="288"/>
      <c r="C247" s="288"/>
      <c r="D247" s="288"/>
      <c r="E247" s="288"/>
      <c r="F247" s="288"/>
      <c r="G247" s="288"/>
      <c r="H247" s="288"/>
      <c r="I247" s="288"/>
      <c r="J247" s="288"/>
    </row>
    <row r="248" customFormat="false" ht="12.8" hidden="false" customHeight="false" outlineLevel="0" collapsed="false">
      <c r="A248" s="288" t="str">
        <f aca="false">IF(I225 = "Coapted 10%", " ‡ 'The extra points should not exceed 10% of the total Arm Component and total PPI should not  exceed 100% in any case.' Disability Guidelines No. 16-18/97-NI  Commissioner for persons with disabilities. '10% weightage to be  given to persons with involvement of dominant upper extremity’ Gazette", IF(I225 = "Absolute 10%", " ‡ Absolute", " ‡ 'The extra points should not exceed 10% of the total Arm Component and total PPI should not  exceed 100% in any case.' Disability Guidelines No. 16-18/97-NI  Commissioner for persons with disabilities"))</f>
        <v>‡ 'The extra points should not exceed 10% of the total Arm Component and total PPI should not  exceed 100% in any case.' Disability Guidelines No. 16-18/97-NI  Commissioner for persons with disabilities</v>
      </c>
      <c r="B248" s="288"/>
      <c r="C248" s="288"/>
      <c r="D248" s="288"/>
      <c r="E248" s="288"/>
      <c r="F248" s="288"/>
      <c r="G248" s="288"/>
      <c r="H248" s="288"/>
      <c r="I248" s="288"/>
      <c r="J248" s="288"/>
    </row>
    <row r="249" customFormat="false" ht="12.8" hidden="false" customHeight="false" outlineLevel="0" collapsed="false">
      <c r="A249" s="288" t="str">
        <f aca="false">IF(I226 = "Coapted 10%", " ‡ 'The extra points should not exceed 10% of the total Arm Component and total PPI should not  exceed 100% in any case.' Disability Guidelines No. 16-18/97-NI  Commissioner for persons with disabilities. '10% weightage to be  given to persons with involvement of dominant upper extremity’ Gazette", IF(I226 = "Absolute 10%", " ‡ Absolute", " ‡ 'The extra points should not exceed 10% of the total Arm Component and total PPI should not  exceed 100% in any case.' Disability Guidelines No. 16-18/97-NI  Commissioner for persons with disabilities"))</f>
        <v>‡ 'The extra points should not exceed 10% of the total Arm Component and total PPI should not  exceed 100% in any case.' Disability Guidelines No. 16-18/97-NI  Commissioner for persons with disabilities</v>
      </c>
      <c r="B249" s="288"/>
      <c r="C249" s="288"/>
      <c r="D249" s="288"/>
      <c r="E249" s="288"/>
      <c r="F249" s="288"/>
      <c r="G249" s="288"/>
      <c r="H249" s="288"/>
      <c r="I249" s="288"/>
      <c r="J249" s="288"/>
    </row>
    <row r="250" customFormat="false" ht="12.8" hidden="false" customHeight="false" outlineLevel="0" collapsed="false">
      <c r="A250" s="289" t="s">
        <v>276</v>
      </c>
      <c r="B250" s="289"/>
      <c r="C250" s="289"/>
      <c r="D250" s="289"/>
      <c r="E250" s="289"/>
      <c r="F250" s="289"/>
      <c r="G250" s="289"/>
      <c r="H250" s="289"/>
      <c r="I250" s="289"/>
      <c r="J250" s="289"/>
    </row>
    <row r="251" customFormat="false" ht="12.8" hidden="false" customHeight="false" outlineLevel="0" collapsed="false">
      <c r="A251" s="290" t="str">
        <f aca="false">A5</f>
        <v>* Based on GAZETTE NOTIFICATION Ministry of Social Justice &amp; Empowerment, GOI, Regd No. DL33004/99 (Extraordinary)  Part II, Sec. 3, Subsection(ii) January 5, 2018, Appendix II Form A Page 107</v>
      </c>
      <c r="B251" s="290"/>
      <c r="C251" s="290"/>
      <c r="D251" s="290"/>
      <c r="E251" s="290"/>
      <c r="F251" s="290"/>
      <c r="G251" s="290"/>
      <c r="H251" s="290"/>
      <c r="I251" s="290"/>
      <c r="J251" s="290"/>
    </row>
    <row r="252" customFormat="false" ht="12.8" hidden="false" customHeight="false" outlineLevel="0" collapsed="false">
      <c r="A252" s="290"/>
      <c r="B252" s="290"/>
      <c r="C252" s="290"/>
      <c r="D252" s="290"/>
      <c r="E252" s="290"/>
      <c r="F252" s="290"/>
      <c r="G252" s="290"/>
      <c r="H252" s="290"/>
      <c r="I252" s="290"/>
      <c r="J252" s="290"/>
    </row>
    <row r="253" customFormat="false" ht="12.8" hidden="false" customHeight="false" outlineLevel="0" collapsed="false">
      <c r="A253" s="290"/>
      <c r="B253" s="290"/>
      <c r="C253" s="290"/>
      <c r="D253" s="290"/>
      <c r="E253" s="290"/>
      <c r="F253" s="290"/>
      <c r="G253" s="290"/>
      <c r="H253" s="290"/>
      <c r="I253" s="290"/>
      <c r="J253" s="290"/>
    </row>
    <row r="254" customFormat="false" ht="12.8" hidden="false" customHeight="false" outlineLevel="0" collapsed="false">
      <c r="A254" s="283"/>
      <c r="B254" s="283"/>
      <c r="C254" s="283"/>
      <c r="D254" s="283"/>
      <c r="E254" s="283"/>
      <c r="F254" s="283"/>
      <c r="G254" s="283"/>
      <c r="H254" s="291" t="s">
        <v>277</v>
      </c>
      <c r="I254" s="291"/>
      <c r="J254" s="291"/>
    </row>
  </sheetData>
  <sheetProtection sheet="true" objects="true" scenarios="true"/>
  <mergeCells count="276">
    <mergeCell ref="I1:J1"/>
    <mergeCell ref="A2:J2"/>
    <mergeCell ref="B3:G3"/>
    <mergeCell ref="I3:J3"/>
    <mergeCell ref="B4:D4"/>
    <mergeCell ref="A5:I5"/>
    <mergeCell ref="A6:J6"/>
    <mergeCell ref="A8:A12"/>
    <mergeCell ref="B8:B12"/>
    <mergeCell ref="C8:C13"/>
    <mergeCell ref="C14:H14"/>
    <mergeCell ref="D15:H15"/>
    <mergeCell ref="C16:H16"/>
    <mergeCell ref="C17:C19"/>
    <mergeCell ref="C20:H20"/>
    <mergeCell ref="D21:H21"/>
    <mergeCell ref="C22:H22"/>
    <mergeCell ref="C23:C26"/>
    <mergeCell ref="C27:H27"/>
    <mergeCell ref="D28:H28"/>
    <mergeCell ref="C29:H29"/>
    <mergeCell ref="A30:J30"/>
    <mergeCell ref="A31:J31"/>
    <mergeCell ref="I39:J39"/>
    <mergeCell ref="A40:J40"/>
    <mergeCell ref="B41:D41"/>
    <mergeCell ref="I41:J41"/>
    <mergeCell ref="B42:D42"/>
    <mergeCell ref="A43:J43"/>
    <mergeCell ref="C44:J44"/>
    <mergeCell ref="A46:B51"/>
    <mergeCell ref="C46:C49"/>
    <mergeCell ref="C52:H52"/>
    <mergeCell ref="C53:H53"/>
    <mergeCell ref="A54:B58"/>
    <mergeCell ref="C54:C55"/>
    <mergeCell ref="C57:C58"/>
    <mergeCell ref="C59:H59"/>
    <mergeCell ref="C60:H60"/>
    <mergeCell ref="A61:B64"/>
    <mergeCell ref="C61:C62"/>
    <mergeCell ref="C64:C65"/>
    <mergeCell ref="C66:H66"/>
    <mergeCell ref="C67:H67"/>
    <mergeCell ref="A68:B71"/>
    <mergeCell ref="C68:C69"/>
    <mergeCell ref="C71:C72"/>
    <mergeCell ref="C73:H73"/>
    <mergeCell ref="C74:H74"/>
    <mergeCell ref="A75:B78"/>
    <mergeCell ref="C78:C79"/>
    <mergeCell ref="C80:H80"/>
    <mergeCell ref="C81:H81"/>
    <mergeCell ref="B82:H82"/>
    <mergeCell ref="C83:H83"/>
    <mergeCell ref="C84:H84"/>
    <mergeCell ref="A85:H85"/>
    <mergeCell ref="A86:J86"/>
    <mergeCell ref="A87:H87"/>
    <mergeCell ref="I87:J87"/>
    <mergeCell ref="I88:J88"/>
    <mergeCell ref="A89:J89"/>
    <mergeCell ref="B90:D90"/>
    <mergeCell ref="I90:J90"/>
    <mergeCell ref="B91:D91"/>
    <mergeCell ref="A92:J92"/>
    <mergeCell ref="A94:B102"/>
    <mergeCell ref="C94:C99"/>
    <mergeCell ref="C100:H100"/>
    <mergeCell ref="F101:H101"/>
    <mergeCell ref="C102:H102"/>
    <mergeCell ref="A103:B109"/>
    <mergeCell ref="C103:C106"/>
    <mergeCell ref="C107:H107"/>
    <mergeCell ref="F108:H108"/>
    <mergeCell ref="C109:H109"/>
    <mergeCell ref="A110:B116"/>
    <mergeCell ref="C110:C113"/>
    <mergeCell ref="C114:H114"/>
    <mergeCell ref="D115:H115"/>
    <mergeCell ref="C116:H116"/>
    <mergeCell ref="A117:H117"/>
    <mergeCell ref="B118:I118"/>
    <mergeCell ref="C119:D119"/>
    <mergeCell ref="C120:D121"/>
    <mergeCell ref="E120:E121"/>
    <mergeCell ref="F120:F121"/>
    <mergeCell ref="G120:G121"/>
    <mergeCell ref="H120:H121"/>
    <mergeCell ref="I120:I121"/>
    <mergeCell ref="J120:J121"/>
    <mergeCell ref="C122:D123"/>
    <mergeCell ref="E122:E123"/>
    <mergeCell ref="F122:F123"/>
    <mergeCell ref="G122:G123"/>
    <mergeCell ref="H122:H123"/>
    <mergeCell ref="I122:I123"/>
    <mergeCell ref="J122:J123"/>
    <mergeCell ref="C124:D125"/>
    <mergeCell ref="E124:E125"/>
    <mergeCell ref="F124:F125"/>
    <mergeCell ref="G124:G125"/>
    <mergeCell ref="H124:H125"/>
    <mergeCell ref="I124:I125"/>
    <mergeCell ref="J124:J125"/>
    <mergeCell ref="C126:D127"/>
    <mergeCell ref="E126:E127"/>
    <mergeCell ref="F126:F127"/>
    <mergeCell ref="G126:G127"/>
    <mergeCell ref="H126:H127"/>
    <mergeCell ref="I126:I127"/>
    <mergeCell ref="J126:J127"/>
    <mergeCell ref="C128:D129"/>
    <mergeCell ref="E128:E129"/>
    <mergeCell ref="F128:F129"/>
    <mergeCell ref="G128:G129"/>
    <mergeCell ref="H128:H129"/>
    <mergeCell ref="I128:I129"/>
    <mergeCell ref="J128:J129"/>
    <mergeCell ref="C130:D131"/>
    <mergeCell ref="E130:E131"/>
    <mergeCell ref="F130:F131"/>
    <mergeCell ref="G130:G131"/>
    <mergeCell ref="H130:H131"/>
    <mergeCell ref="I130:I131"/>
    <mergeCell ref="J130:J131"/>
    <mergeCell ref="C132:D133"/>
    <mergeCell ref="E132:E133"/>
    <mergeCell ref="F132:F133"/>
    <mergeCell ref="G132:G133"/>
    <mergeCell ref="H132:H133"/>
    <mergeCell ref="I132:I133"/>
    <mergeCell ref="J132:J133"/>
    <mergeCell ref="C134:D135"/>
    <mergeCell ref="E134:E135"/>
    <mergeCell ref="F134:F135"/>
    <mergeCell ref="G134:G135"/>
    <mergeCell ref="H134:H135"/>
    <mergeCell ref="I134:I135"/>
    <mergeCell ref="J134:J135"/>
    <mergeCell ref="C136:D137"/>
    <mergeCell ref="E136:E137"/>
    <mergeCell ref="F136:F137"/>
    <mergeCell ref="G136:G137"/>
    <mergeCell ref="H136:H137"/>
    <mergeCell ref="I136:I137"/>
    <mergeCell ref="J136:J137"/>
    <mergeCell ref="C138:D139"/>
    <mergeCell ref="E138:E139"/>
    <mergeCell ref="F138:F139"/>
    <mergeCell ref="G138:G139"/>
    <mergeCell ref="H138:H139"/>
    <mergeCell ref="I138:I139"/>
    <mergeCell ref="J138:J139"/>
    <mergeCell ref="A140:H140"/>
    <mergeCell ref="A141:J141"/>
    <mergeCell ref="A142:B142"/>
    <mergeCell ref="C142:D142"/>
    <mergeCell ref="F142:I142"/>
    <mergeCell ref="A143:B143"/>
    <mergeCell ref="F143:G143"/>
    <mergeCell ref="H143:I143"/>
    <mergeCell ref="A144:B144"/>
    <mergeCell ref="F144:G144"/>
    <mergeCell ref="H144:I144"/>
    <mergeCell ref="F145:G145"/>
    <mergeCell ref="H145:I145"/>
    <mergeCell ref="A146:J146"/>
    <mergeCell ref="C147:D147"/>
    <mergeCell ref="F147:I147"/>
    <mergeCell ref="A148:C148"/>
    <mergeCell ref="G148:J148"/>
    <mergeCell ref="A149:C149"/>
    <mergeCell ref="G149:J149"/>
    <mergeCell ref="A150:J150"/>
    <mergeCell ref="C151:D151"/>
    <mergeCell ref="F151:H151"/>
    <mergeCell ref="C152:D153"/>
    <mergeCell ref="F152:H153"/>
    <mergeCell ref="I155:J155"/>
    <mergeCell ref="A156:J156"/>
    <mergeCell ref="B157:D157"/>
    <mergeCell ref="I157:J157"/>
    <mergeCell ref="B158:D158"/>
    <mergeCell ref="F159:G159"/>
    <mergeCell ref="C162:C165"/>
    <mergeCell ref="A164:B164"/>
    <mergeCell ref="A165:B165"/>
    <mergeCell ref="C166:C168"/>
    <mergeCell ref="C169:C170"/>
    <mergeCell ref="C172:H172"/>
    <mergeCell ref="C173:H173"/>
    <mergeCell ref="A178:B178"/>
    <mergeCell ref="A179:B179"/>
    <mergeCell ref="B186:H186"/>
    <mergeCell ref="B187:H187"/>
    <mergeCell ref="A190:B190"/>
    <mergeCell ref="A191:B191"/>
    <mergeCell ref="B192:H192"/>
    <mergeCell ref="C193:H193"/>
    <mergeCell ref="A194:J194"/>
    <mergeCell ref="A195:J195"/>
    <mergeCell ref="A196:B196"/>
    <mergeCell ref="C196:D196"/>
    <mergeCell ref="F196:H196"/>
    <mergeCell ref="I196:J196"/>
    <mergeCell ref="A197:B197"/>
    <mergeCell ref="C197:D197"/>
    <mergeCell ref="F197:H197"/>
    <mergeCell ref="I197:J197"/>
    <mergeCell ref="A198:B198"/>
    <mergeCell ref="C198:D198"/>
    <mergeCell ref="F198:H198"/>
    <mergeCell ref="I198:J198"/>
    <mergeCell ref="A199:H199"/>
    <mergeCell ref="I200:J200"/>
    <mergeCell ref="A201:J201"/>
    <mergeCell ref="B202:D202"/>
    <mergeCell ref="I202:J202"/>
    <mergeCell ref="B203:D203"/>
    <mergeCell ref="B204:H204"/>
    <mergeCell ref="A205:J205"/>
    <mergeCell ref="A206:J206"/>
    <mergeCell ref="C207:D207"/>
    <mergeCell ref="E207:E213"/>
    <mergeCell ref="F207:H207"/>
    <mergeCell ref="A208:B208"/>
    <mergeCell ref="C208:D208"/>
    <mergeCell ref="F208:H208"/>
    <mergeCell ref="C209:D209"/>
    <mergeCell ref="F209:H209"/>
    <mergeCell ref="A210:B210"/>
    <mergeCell ref="C210:D210"/>
    <mergeCell ref="F210:H210"/>
    <mergeCell ref="C211:D211"/>
    <mergeCell ref="F211:H211"/>
    <mergeCell ref="C212:D212"/>
    <mergeCell ref="F212:H212"/>
    <mergeCell ref="A213:B213"/>
    <mergeCell ref="C213:D213"/>
    <mergeCell ref="F213:H213"/>
    <mergeCell ref="B215:H215"/>
    <mergeCell ref="I215:J215"/>
    <mergeCell ref="B216:J216"/>
    <mergeCell ref="C217:D217"/>
    <mergeCell ref="C218:D218"/>
    <mergeCell ref="C219:D219"/>
    <mergeCell ref="B220:H220"/>
    <mergeCell ref="B221:J221"/>
    <mergeCell ref="C222:D222"/>
    <mergeCell ref="C224:D224"/>
    <mergeCell ref="C225:D225"/>
    <mergeCell ref="C226:D226"/>
    <mergeCell ref="B227:H227"/>
    <mergeCell ref="B228:H228"/>
    <mergeCell ref="B229:H229"/>
    <mergeCell ref="B230:H230"/>
    <mergeCell ref="A231:H231"/>
    <mergeCell ref="A232:H232"/>
    <mergeCell ref="A233:J233"/>
    <mergeCell ref="A234:J234"/>
    <mergeCell ref="A235:C235"/>
    <mergeCell ref="F235:J235"/>
    <mergeCell ref="A236:B236"/>
    <mergeCell ref="G236:H236"/>
    <mergeCell ref="A237:B237"/>
    <mergeCell ref="C237:F237"/>
    <mergeCell ref="H237:I237"/>
    <mergeCell ref="A239:I239"/>
    <mergeCell ref="A240:H240"/>
    <mergeCell ref="A241:J241"/>
    <mergeCell ref="A242:J244"/>
    <mergeCell ref="A245:J245"/>
    <mergeCell ref="A246:J249"/>
    <mergeCell ref="A251:J253"/>
    <mergeCell ref="H254:J254"/>
  </mergeCells>
  <dataValidations count="36">
    <dataValidation allowBlank="true" errorStyle="stop" operator="equal" showDropDown="false" showErrorMessage="true" showInputMessage="false" sqref="A8:F13 I8:AMJ13 A17:F19 I17:AMJ19 A23:F26 I23:AMJ26 A44:F44 I44:AMJ44 A46:F51 I46:AMJ51 A54:F58 I54:AMJ58 A61:F65 I61:AMJ65 A68:F72 I68:AMJ72 A75:F79 I75:AMJ79 A94:F99 I94:AMJ99 A103:F106 I103:AMJ106 A110:F113 I110:AMJ113 A120:F139 I120:AMJ139 A162:F171 I162:AMJ171 A176:F185 I176:AMJ185 A190:F191 I190:AMJ191 A216 A218:F219 I218:AMJ218 G219:AMJ219 K220:AMJ226 A221 B223:F223 I223:J226 A224:F226" type="none">
      <formula1>0</formula1>
      <formula2>0</formula2>
    </dataValidation>
    <dataValidation allowBlank="true" errorStyle="stop" operator="between" showDropDown="false" showErrorMessage="true" showInputMessage="false" sqref="G9:H9" type="whole">
      <formula1>0</formula1>
      <formula2>230</formula2>
    </dataValidation>
    <dataValidation allowBlank="true" errorStyle="stop" operator="between" showDropDown="false" showErrorMessage="true" showInputMessage="false" sqref="G17:H17 G25:H25" type="whole">
      <formula1>0</formula1>
      <formula2>150</formula2>
    </dataValidation>
    <dataValidation allowBlank="true" errorStyle="stop" operator="between" showDropDown="false" showErrorMessage="true" showInputMessage="false" sqref="G44:H44" type="whole">
      <formula1>0</formula1>
      <formula2>70</formula2>
    </dataValidation>
    <dataValidation allowBlank="true" errorStyle="stop" operator="between" showDropDown="false" showErrorMessage="true" showInputMessage="false" sqref="G49:H49 G65:H65" type="whole">
      <formula1>0</formula1>
      <formula2>100</formula2>
    </dataValidation>
    <dataValidation allowBlank="true" errorStyle="stop" operator="between" showDropDown="false" showErrorMessage="true" showInputMessage="false" sqref="G50:H50" type="whole">
      <formula1>0</formula1>
      <formula2>50</formula2>
    </dataValidation>
    <dataValidation allowBlank="true" errorStyle="stop" operator="between" showDropDown="false" showErrorMessage="true" showInputMessage="false" sqref="G51:H51" type="whole">
      <formula1>0</formula1>
      <formula2>80</formula2>
    </dataValidation>
    <dataValidation allowBlank="true" errorStyle="stop" operator="between" showDropDown="false" showErrorMessage="true" showInputMessage="false" sqref="G56:H56 G63:H63 G70:H70 G77:H77" type="whole">
      <formula1>0</formula1>
      <formula2>90</formula2>
    </dataValidation>
    <dataValidation allowBlank="false" errorStyle="stop" operator="between" showDropDown="false" showErrorMessage="true" showInputMessage="false" sqref="G94:H99 G103:H106 G110:H113" type="whole">
      <formula1>0</formula1>
      <formula2>5</formula2>
    </dataValidation>
    <dataValidation allowBlank="false" errorStyle="stop" operator="between" showDropDown="false" showErrorMessage="true" showInputMessage="false" sqref="G120:H139" type="decimal">
      <formula1>0</formula1>
      <formula2>9</formula2>
    </dataValidation>
    <dataValidation allowBlank="true" errorStyle="stop" operator="between" showDropDown="false" showErrorMessage="true" showInputMessage="false" sqref="G162:H165" type="decimal">
      <formula1>0</formula1>
      <formula2>2</formula2>
    </dataValidation>
    <dataValidation allowBlank="false" errorStyle="stop" operator="between" showDropDown="false" showErrorMessage="true" showInputMessage="false" sqref="G167:H170" type="decimal">
      <formula1>0</formula1>
      <formula2>3</formula2>
    </dataValidation>
    <dataValidation allowBlank="true" errorStyle="stop" operator="between" showDropDown="false" showErrorMessage="true" showInputMessage="false" sqref="G166:H166 G171:H171" type="decimal">
      <formula1>0</formula1>
      <formula2>5</formula2>
    </dataValidation>
    <dataValidation allowBlank="false" errorStyle="stop" operator="between" showDropDown="false" showErrorMessage="true" showInputMessage="false" sqref="G176:H176 G178:H178 G180:H180 G182:H182 G184:H184" type="decimal">
      <formula1>0</formula1>
      <formula2>4.8</formula2>
    </dataValidation>
    <dataValidation allowBlank="true" errorStyle="stop" operator="between" showDropDown="false" showErrorMessage="true" showInputMessage="false" sqref="G177:H177 G179:H179 G181:H181 G183:H183 G185:H185" type="decimal">
      <formula1>0</formula1>
      <formula2>1.2</formula2>
    </dataValidation>
    <dataValidation allowBlank="true" errorStyle="stop" operator="between" showDropDown="false" showErrorMessage="true" showInputMessage="false" sqref="G190:H190" type="whole">
      <formula1>0</formula1>
      <formula2>20</formula2>
    </dataValidation>
    <dataValidation allowBlank="false" errorStyle="stop" operator="between" showDropDown="false" showErrorMessage="true" showInputMessage="false" sqref="G191:H191" type="whole">
      <formula1>0</formula1>
      <formula2>10</formula2>
    </dataValidation>
    <dataValidation allowBlank="false" errorStyle="stop" operator="equal" showDropDown="false" showErrorMessage="true" showInputMessage="false" sqref="G218:H218" type="list">
      <formula1>"Yes,No,NA"</formula1>
      <formula2>0</formula2>
    </dataValidation>
    <dataValidation allowBlank="true" errorStyle="stop" operator="between" showDropDown="false" showErrorMessage="true" showInputMessage="false" sqref="G224:H224" type="whole">
      <formula1>0</formula1>
      <formula2>9</formula2>
    </dataValidation>
    <dataValidation allowBlank="true" errorStyle="stop" operator="between" showDropDown="false" showErrorMessage="true" showInputMessage="false" sqref="G223:H223 G225:H226" type="whole">
      <formula1>0</formula1>
      <formula2>6</formula2>
    </dataValidation>
    <dataValidation allowBlank="true" errorStyle="stop" operator="between" showDropDown="false" showErrorMessage="true" showInputMessage="false" sqref="G8:H8 G10:H10" type="whole">
      <formula1>0</formula1>
      <formula2>180</formula2>
    </dataValidation>
    <dataValidation allowBlank="true" errorStyle="stop" operator="between" showDropDown="false" showErrorMessage="true" showInputMessage="false" sqref="G11:H11" type="whole">
      <formula1>0</formula1>
      <formula2>50</formula2>
    </dataValidation>
    <dataValidation allowBlank="true" errorStyle="stop" operator="between" showDropDown="false" showErrorMessage="true" showInputMessage="false" sqref="G12:H12" type="whole">
      <formula1>0</formula1>
      <formula2>80</formula2>
    </dataValidation>
    <dataValidation allowBlank="true" errorStyle="stop" operator="between" showDropDown="false" showErrorMessage="true" showInputMessage="false" sqref="G13:H13" type="whole">
      <formula1>0</formula1>
      <formula2>90</formula2>
    </dataValidation>
    <dataValidation allowBlank="true" errorStyle="stop" operator="between" showDropDown="false" showErrorMessage="true" showInputMessage="false" sqref="G18:H18 G23:H23" type="whole">
      <formula1>0</formula1>
      <formula2>80</formula2>
    </dataValidation>
    <dataValidation allowBlank="true" errorStyle="stop" operator="between" showDropDown="false" showErrorMessage="true" showInputMessage="false" sqref="G19:H19" type="whole">
      <formula1>0</formula1>
      <formula2>85</formula2>
    </dataValidation>
    <dataValidation allowBlank="true" errorStyle="stop" operator="between" showDropDown="false" showErrorMessage="true" showInputMessage="false" sqref="G24:H24 G46:H46" type="whole">
      <formula1>0</formula1>
      <formula2>70</formula2>
    </dataValidation>
    <dataValidation allowBlank="true" errorStyle="stop" operator="between" showDropDown="false" showErrorMessage="true" showInputMessage="false" sqref="G26:H26" type="whole">
      <formula1>0</formula1>
      <formula2>50</formula2>
    </dataValidation>
    <dataValidation allowBlank="true" errorStyle="stop" operator="between" showDropDown="false" showErrorMessage="true" showInputMessage="false" sqref="G47:H47" type="whole">
      <formula1>0</formula1>
      <formula2>15</formula2>
    </dataValidation>
    <dataValidation allowBlank="true" errorStyle="stop" operator="between" showDropDown="false" showErrorMessage="true" showInputMessage="false" sqref="G48:H48" type="whole">
      <formula1>0</formula1>
      <formula2>20</formula2>
    </dataValidation>
    <dataValidation allowBlank="true" errorStyle="stop" operator="between" showDropDown="false" showErrorMessage="true" showInputMessage="false" sqref="G54:H54 G61:H61 G68:H68 G75:H75" type="whole">
      <formula1>0</formula1>
      <formula2>90</formula2>
    </dataValidation>
    <dataValidation allowBlank="true" errorStyle="stop" operator="between" showDropDown="false" showErrorMessage="true" showInputMessage="false" sqref="G55:H55 G62:H62 G69:H69 G76:H76" type="whole">
      <formula1>0</formula1>
      <formula2>30</formula2>
    </dataValidation>
    <dataValidation allowBlank="true" errorStyle="stop" operator="between" showDropDown="false" showErrorMessage="true" showInputMessage="false" sqref="G58:H58 G72:H72 G79:H79" type="whole">
      <formula1>0</formula1>
      <formula2>10</formula2>
    </dataValidation>
    <dataValidation allowBlank="true" errorStyle="stop" operator="between" showDropDown="false" showErrorMessage="true" showInputMessage="false" sqref="G57:H57 G64:H64 G71:H71 G78:H78" type="whole">
      <formula1>0</formula1>
      <formula2>90</formula2>
    </dataValidation>
    <dataValidation allowBlank="false" errorStyle="stop" operator="equal" showDropDown="false" showErrorMessage="true" showInputMessage="false" sqref="A223" type="none">
      <formula1>0</formula1>
      <formula2>0</formula2>
    </dataValidation>
    <dataValidation allowBlank="false" errorStyle="stop" operator="equal" showDropDown="false" showErrorMessage="true" showInputMessage="false" sqref="I215" type="list">
      <formula1>"Absolute 10%,Relative 10%"</formula1>
      <formula2>0</formula2>
    </dataValidation>
  </dataValidations>
  <printOptions headings="false" gridLines="false" gridLinesSet="true" horizontalCentered="false" verticalCentered="false"/>
  <pageMargins left="0.522222222222222" right="0.293055555555556" top="0.859722222222222" bottom="0.35" header="0.511811023622047" footer="0.511811023622047"/>
  <pageSetup paperSize="9" scale="85" fitToWidth="1" fitToHeight="1" pageOrder="downThenOver" orientation="portrait" blackAndWhite="false" draft="false" cellComments="none" horizontalDpi="300" verticalDpi="300" copies="1"/>
  <headerFooter differentFirst="false" differentOddEven="false">
    <oddHeader/>
    <oddFooter/>
  </headerFooter>
  <rowBreaks count="4" manualBreakCount="4">
    <brk id="37" man="true" max="16383" min="0"/>
    <brk id="87" man="true" max="16383" min="0"/>
    <brk id="154" man="true" max="16383" min="0"/>
    <brk id="199" man="true" max="16383" min="0"/>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L56"/>
  <sheetViews>
    <sheetView showFormulas="false" showGridLines="true" showRowColHeaders="true" showZeros="true" rightToLeft="false" tabSelected="false" showOutlineSymbols="true" defaultGridColor="true" view="normal" topLeftCell="A1" colorId="64" zoomScale="95" zoomScaleNormal="95" zoomScalePageLayoutView="100" workbookViewId="0">
      <selection pane="topLeft" activeCell="N8" activeCellId="0" sqref="N8"/>
    </sheetView>
  </sheetViews>
  <sheetFormatPr defaultColWidth="11.5703125" defaultRowHeight="12.8" zeroHeight="false" outlineLevelRow="0" outlineLevelCol="0"/>
  <cols>
    <col collapsed="false" customWidth="true" hidden="false" outlineLevel="0" max="2" min="2" style="0" width="13.02"/>
    <col collapsed="false" customWidth="true" hidden="false" outlineLevel="0" max="3" min="3" style="0" width="3.51"/>
    <col collapsed="false" customWidth="true" hidden="false" outlineLevel="0" max="4" min="4" style="0" width="6.08"/>
    <col collapsed="false" customWidth="true" hidden="false" outlineLevel="0" max="5" min="5" style="0" width="6.14"/>
    <col collapsed="false" customWidth="true" hidden="false" outlineLevel="0" max="6" min="6" style="0" width="6.28"/>
    <col collapsed="false" customWidth="true" hidden="false" outlineLevel="0" max="7" min="7" style="0" width="13.76"/>
    <col collapsed="false" customWidth="true" hidden="false" outlineLevel="0" max="8" min="8" style="0" width="13.3"/>
    <col collapsed="false" customWidth="true" hidden="false" outlineLevel="0" max="9" min="9" style="0" width="4.1"/>
    <col collapsed="false" customWidth="true" hidden="false" outlineLevel="0" max="10" min="10" style="0" width="7.58"/>
    <col collapsed="false" customWidth="true" hidden="false" outlineLevel="0" max="11" min="11" style="0" width="6.14"/>
    <col collapsed="false" customWidth="true" hidden="false" outlineLevel="0" max="12" min="12" style="0" width="6.58"/>
  </cols>
  <sheetData>
    <row r="1" customFormat="false" ht="14.15" hidden="false" customHeight="true" outlineLevel="0" collapsed="false">
      <c r="A1" s="292" t="s">
        <v>236</v>
      </c>
      <c r="B1" s="292"/>
      <c r="C1" s="292"/>
      <c r="D1" s="292"/>
      <c r="E1" s="292"/>
      <c r="F1" s="292"/>
      <c r="G1" s="293" t="s">
        <v>236</v>
      </c>
      <c r="H1" s="293"/>
      <c r="I1" s="293"/>
      <c r="J1" s="293"/>
      <c r="K1" s="293"/>
      <c r="L1" s="293"/>
    </row>
    <row r="2" customFormat="false" ht="14.15" hidden="false" customHeight="true" outlineLevel="0" collapsed="false">
      <c r="A2" s="294" t="s">
        <v>278</v>
      </c>
      <c r="B2" s="294"/>
      <c r="C2" s="294"/>
      <c r="D2" s="294"/>
      <c r="E2" s="295" t="s">
        <v>279</v>
      </c>
      <c r="F2" s="295" t="s">
        <v>280</v>
      </c>
      <c r="G2" s="294" t="s">
        <v>281</v>
      </c>
      <c r="H2" s="294"/>
      <c r="I2" s="294"/>
      <c r="J2" s="294"/>
      <c r="K2" s="295" t="s">
        <v>279</v>
      </c>
      <c r="L2" s="295" t="s">
        <v>280</v>
      </c>
    </row>
    <row r="3" customFormat="false" ht="14.15" hidden="false" customHeight="true" outlineLevel="0" collapsed="false">
      <c r="A3" s="296" t="s">
        <v>24</v>
      </c>
      <c r="B3" s="297" t="s">
        <v>25</v>
      </c>
      <c r="C3" s="22" t="s">
        <v>26</v>
      </c>
      <c r="D3" s="298" t="n">
        <v>180</v>
      </c>
      <c r="E3" s="24"/>
      <c r="F3" s="24"/>
      <c r="G3" s="299" t="s">
        <v>163</v>
      </c>
      <c r="H3" s="299"/>
      <c r="I3" s="235" t="n">
        <v>53</v>
      </c>
      <c r="J3" s="23" t="n">
        <v>9</v>
      </c>
      <c r="K3" s="300"/>
      <c r="L3" s="300"/>
    </row>
    <row r="4" customFormat="false" ht="14.15" hidden="false" customHeight="true" outlineLevel="0" collapsed="false">
      <c r="A4" s="296"/>
      <c r="B4" s="297" t="s">
        <v>27</v>
      </c>
      <c r="C4" s="22" t="s">
        <v>28</v>
      </c>
      <c r="D4" s="298" t="n">
        <v>50</v>
      </c>
      <c r="E4" s="24"/>
      <c r="F4" s="24"/>
      <c r="G4" s="299"/>
      <c r="H4" s="299"/>
      <c r="I4" s="235"/>
      <c r="J4" s="23"/>
      <c r="K4" s="300"/>
      <c r="L4" s="300"/>
    </row>
    <row r="5" customFormat="false" ht="14.15" hidden="false" customHeight="true" outlineLevel="0" collapsed="false">
      <c r="A5" s="296"/>
      <c r="B5" s="297" t="s">
        <v>29</v>
      </c>
      <c r="C5" s="22" t="s">
        <v>30</v>
      </c>
      <c r="D5" s="298" t="n">
        <v>180</v>
      </c>
      <c r="E5" s="24"/>
      <c r="F5" s="24"/>
      <c r="G5" s="301" t="s">
        <v>164</v>
      </c>
      <c r="H5" s="301"/>
      <c r="I5" s="235" t="n">
        <v>54</v>
      </c>
      <c r="J5" s="23" t="n">
        <v>9</v>
      </c>
      <c r="K5" s="302"/>
      <c r="L5" s="302"/>
    </row>
    <row r="6" customFormat="false" ht="14.15" hidden="false" customHeight="true" outlineLevel="0" collapsed="false">
      <c r="A6" s="296"/>
      <c r="B6" s="297" t="s">
        <v>31</v>
      </c>
      <c r="C6" s="22" t="s">
        <v>32</v>
      </c>
      <c r="D6" s="298" t="n">
        <v>50</v>
      </c>
      <c r="E6" s="24"/>
      <c r="F6" s="24"/>
      <c r="G6" s="301" t="s">
        <v>165</v>
      </c>
      <c r="H6" s="301"/>
      <c r="I6" s="235" t="n">
        <v>55</v>
      </c>
      <c r="J6" s="23" t="n">
        <v>9</v>
      </c>
      <c r="K6" s="302"/>
      <c r="L6" s="302"/>
    </row>
    <row r="7" customFormat="false" ht="14.15" hidden="false" customHeight="true" outlineLevel="0" collapsed="false">
      <c r="A7" s="296"/>
      <c r="B7" s="297" t="s">
        <v>33</v>
      </c>
      <c r="C7" s="22" t="s">
        <v>34</v>
      </c>
      <c r="D7" s="298" t="n">
        <v>80</v>
      </c>
      <c r="E7" s="24"/>
      <c r="F7" s="24"/>
      <c r="G7" s="301" t="s">
        <v>166</v>
      </c>
      <c r="H7" s="301"/>
      <c r="I7" s="235" t="n">
        <v>56</v>
      </c>
      <c r="J7" s="23" t="n">
        <v>9</v>
      </c>
      <c r="K7" s="302"/>
      <c r="L7" s="302"/>
    </row>
    <row r="8" customFormat="false" ht="14.15" hidden="false" customHeight="true" outlineLevel="0" collapsed="false">
      <c r="A8" s="296"/>
      <c r="B8" s="297" t="s">
        <v>35</v>
      </c>
      <c r="C8" s="22" t="s">
        <v>36</v>
      </c>
      <c r="D8" s="298" t="n">
        <v>90</v>
      </c>
      <c r="E8" s="24"/>
      <c r="F8" s="24"/>
      <c r="G8" s="301" t="s">
        <v>167</v>
      </c>
      <c r="H8" s="301"/>
      <c r="I8" s="235" t="n">
        <v>57</v>
      </c>
      <c r="J8" s="23" t="n">
        <v>9</v>
      </c>
      <c r="K8" s="302"/>
      <c r="L8" s="302"/>
    </row>
    <row r="9" customFormat="false" ht="14.15" hidden="false" customHeight="true" outlineLevel="0" collapsed="false">
      <c r="A9" s="303" t="s">
        <v>40</v>
      </c>
      <c r="B9" s="304" t="s">
        <v>282</v>
      </c>
      <c r="C9" s="22" t="s">
        <v>42</v>
      </c>
      <c r="D9" s="298" t="n">
        <v>150</v>
      </c>
      <c r="E9" s="24"/>
      <c r="F9" s="24"/>
      <c r="G9" s="301" t="s">
        <v>168</v>
      </c>
      <c r="H9" s="301"/>
      <c r="I9" s="235" t="n">
        <v>58</v>
      </c>
      <c r="J9" s="23" t="n">
        <v>9</v>
      </c>
      <c r="K9" s="302"/>
      <c r="L9" s="302"/>
    </row>
    <row r="10" customFormat="false" ht="14.15" hidden="false" customHeight="true" outlineLevel="0" collapsed="false">
      <c r="A10" s="303"/>
      <c r="B10" s="297" t="s">
        <v>43</v>
      </c>
      <c r="C10" s="22" t="s">
        <v>44</v>
      </c>
      <c r="D10" s="298" t="n">
        <v>80</v>
      </c>
      <c r="E10" s="302"/>
      <c r="F10" s="302"/>
      <c r="G10" s="301" t="s">
        <v>169</v>
      </c>
      <c r="H10" s="301"/>
      <c r="I10" s="235" t="n">
        <v>59</v>
      </c>
      <c r="J10" s="23" t="n">
        <v>9</v>
      </c>
      <c r="K10" s="302"/>
      <c r="L10" s="302"/>
    </row>
    <row r="11" customFormat="false" ht="14.15" hidden="false" customHeight="true" outlineLevel="0" collapsed="false">
      <c r="A11" s="303"/>
      <c r="B11" s="297" t="s">
        <v>45</v>
      </c>
      <c r="C11" s="22" t="s">
        <v>46</v>
      </c>
      <c r="D11" s="298" t="n">
        <v>85</v>
      </c>
      <c r="E11" s="302"/>
      <c r="F11" s="302"/>
      <c r="G11" s="301" t="s">
        <v>170</v>
      </c>
      <c r="H11" s="301"/>
      <c r="I11" s="235" t="n">
        <v>60</v>
      </c>
      <c r="J11" s="23" t="n">
        <v>9</v>
      </c>
      <c r="K11" s="302"/>
      <c r="L11" s="302"/>
    </row>
    <row r="12" customFormat="false" ht="14.15" hidden="false" customHeight="true" outlineLevel="0" collapsed="false">
      <c r="A12" s="305" t="s">
        <v>50</v>
      </c>
      <c r="B12" s="297" t="s">
        <v>25</v>
      </c>
      <c r="C12" s="22" t="s">
        <v>51</v>
      </c>
      <c r="D12" s="298" t="n">
        <v>80</v>
      </c>
      <c r="E12" s="302"/>
      <c r="F12" s="302"/>
      <c r="G12" s="301" t="s">
        <v>171</v>
      </c>
      <c r="H12" s="301"/>
      <c r="I12" s="235" t="n">
        <v>61</v>
      </c>
      <c r="J12" s="23" t="n">
        <v>9</v>
      </c>
      <c r="K12" s="302"/>
      <c r="L12" s="302"/>
    </row>
    <row r="13" customFormat="false" ht="14.15" hidden="false" customHeight="true" outlineLevel="0" collapsed="false">
      <c r="A13" s="305"/>
      <c r="B13" s="297" t="s">
        <v>27</v>
      </c>
      <c r="C13" s="22" t="s">
        <v>52</v>
      </c>
      <c r="D13" s="298" t="n">
        <v>70</v>
      </c>
      <c r="E13" s="302"/>
      <c r="F13" s="302"/>
      <c r="G13" s="301" t="s">
        <v>172</v>
      </c>
      <c r="H13" s="301"/>
      <c r="I13" s="235" t="n">
        <v>62</v>
      </c>
      <c r="J13" s="23" t="n">
        <v>9</v>
      </c>
      <c r="K13" s="302"/>
      <c r="L13" s="302"/>
    </row>
    <row r="14" customFormat="false" ht="14.15" hidden="false" customHeight="true" outlineLevel="0" collapsed="false">
      <c r="A14" s="305"/>
      <c r="B14" s="297" t="s">
        <v>53</v>
      </c>
      <c r="C14" s="22" t="s">
        <v>54</v>
      </c>
      <c r="D14" s="298" t="n">
        <v>20</v>
      </c>
      <c r="E14" s="302"/>
      <c r="F14" s="302"/>
      <c r="G14" s="306" t="s">
        <v>237</v>
      </c>
      <c r="H14" s="306"/>
      <c r="I14" s="306"/>
      <c r="J14" s="306"/>
      <c r="K14" s="306"/>
      <c r="L14" s="306"/>
    </row>
    <row r="15" customFormat="false" ht="14.15" hidden="false" customHeight="true" outlineLevel="0" collapsed="false">
      <c r="A15" s="305"/>
      <c r="B15" s="297" t="s">
        <v>55</v>
      </c>
      <c r="C15" s="22" t="s">
        <v>56</v>
      </c>
      <c r="D15" s="298" t="n">
        <v>50</v>
      </c>
      <c r="E15" s="302"/>
      <c r="F15" s="302"/>
      <c r="G15" s="307" t="s">
        <v>283</v>
      </c>
      <c r="H15" s="307"/>
      <c r="I15" s="307"/>
      <c r="J15" s="307"/>
      <c r="K15" s="295" t="s">
        <v>279</v>
      </c>
      <c r="L15" s="295" t="s">
        <v>280</v>
      </c>
    </row>
    <row r="16" customFormat="false" ht="14.15" hidden="false" customHeight="true" outlineLevel="0" collapsed="false">
      <c r="A16" s="308" t="s">
        <v>75</v>
      </c>
      <c r="B16" s="297" t="s">
        <v>76</v>
      </c>
      <c r="C16" s="22" t="s">
        <v>77</v>
      </c>
      <c r="D16" s="309" t="n">
        <v>70</v>
      </c>
      <c r="E16" s="302"/>
      <c r="F16" s="302"/>
      <c r="G16" s="168" t="s">
        <v>195</v>
      </c>
      <c r="H16" s="310" t="s">
        <v>196</v>
      </c>
      <c r="I16" s="94" t="n">
        <v>63</v>
      </c>
      <c r="J16" s="23" t="n">
        <v>2</v>
      </c>
      <c r="K16" s="302"/>
      <c r="L16" s="302"/>
    </row>
    <row r="17" customFormat="false" ht="14.15" hidden="false" customHeight="true" outlineLevel="0" collapsed="false">
      <c r="A17" s="308"/>
      <c r="B17" s="297" t="s">
        <v>25</v>
      </c>
      <c r="C17" s="22" t="s">
        <v>78</v>
      </c>
      <c r="D17" s="309" t="n">
        <v>15</v>
      </c>
      <c r="E17" s="302"/>
      <c r="F17" s="302"/>
      <c r="G17" s="168"/>
      <c r="H17" s="310" t="s">
        <v>197</v>
      </c>
      <c r="I17" s="94" t="n">
        <v>64</v>
      </c>
      <c r="J17" s="23" t="n">
        <v>2</v>
      </c>
      <c r="K17" s="302"/>
      <c r="L17" s="302"/>
    </row>
    <row r="18" customFormat="false" ht="14.15" hidden="false" customHeight="true" outlineLevel="0" collapsed="false">
      <c r="A18" s="308"/>
      <c r="B18" s="297" t="s">
        <v>27</v>
      </c>
      <c r="C18" s="22" t="s">
        <v>79</v>
      </c>
      <c r="D18" s="309" t="n">
        <v>20</v>
      </c>
      <c r="E18" s="302"/>
      <c r="F18" s="302"/>
      <c r="G18" s="168"/>
      <c r="H18" s="310" t="s">
        <v>199</v>
      </c>
      <c r="I18" s="94" t="n">
        <v>65</v>
      </c>
      <c r="J18" s="23" t="n">
        <v>2</v>
      </c>
      <c r="K18" s="302"/>
      <c r="L18" s="302"/>
    </row>
    <row r="19" customFormat="false" ht="14.15" hidden="false" customHeight="true" outlineLevel="0" collapsed="false">
      <c r="A19" s="308"/>
      <c r="B19" s="311" t="s">
        <v>284</v>
      </c>
      <c r="C19" s="22" t="s">
        <v>81</v>
      </c>
      <c r="D19" s="309" t="n">
        <v>100</v>
      </c>
      <c r="E19" s="302"/>
      <c r="F19" s="302"/>
      <c r="G19" s="168"/>
      <c r="H19" s="310" t="s">
        <v>201</v>
      </c>
      <c r="I19" s="94" t="n">
        <v>66</v>
      </c>
      <c r="J19" s="23" t="n">
        <v>2</v>
      </c>
      <c r="K19" s="302"/>
      <c r="L19" s="302"/>
    </row>
    <row r="20" customFormat="false" ht="14.15" hidden="false" customHeight="true" outlineLevel="0" collapsed="false">
      <c r="A20" s="312" t="s">
        <v>82</v>
      </c>
      <c r="B20" s="297" t="s">
        <v>25</v>
      </c>
      <c r="C20" s="22" t="s">
        <v>83</v>
      </c>
      <c r="D20" s="309" t="n">
        <v>50</v>
      </c>
      <c r="E20" s="302"/>
      <c r="F20" s="302"/>
      <c r="G20" s="172" t="s">
        <v>202</v>
      </c>
      <c r="H20" s="310" t="s">
        <v>203</v>
      </c>
      <c r="I20" s="94" t="n">
        <v>67</v>
      </c>
      <c r="J20" s="23" t="n">
        <v>5</v>
      </c>
      <c r="K20" s="302"/>
      <c r="L20" s="302"/>
    </row>
    <row r="21" customFormat="false" ht="14.15" hidden="false" customHeight="true" outlineLevel="0" collapsed="false">
      <c r="A21" s="68" t="s">
        <v>84</v>
      </c>
      <c r="B21" s="297" t="s">
        <v>25</v>
      </c>
      <c r="C21" s="22" t="s">
        <v>85</v>
      </c>
      <c r="D21" s="309" t="n">
        <v>80</v>
      </c>
      <c r="E21" s="302"/>
      <c r="F21" s="302"/>
      <c r="G21" s="172"/>
      <c r="H21" s="310" t="s">
        <v>204</v>
      </c>
      <c r="I21" s="94" t="n">
        <v>68</v>
      </c>
      <c r="J21" s="23" t="n">
        <v>3</v>
      </c>
      <c r="K21" s="302"/>
      <c r="L21" s="302"/>
    </row>
    <row r="22" customFormat="false" ht="14.15" hidden="false" customHeight="true" outlineLevel="0" collapsed="false">
      <c r="A22" s="313" t="s">
        <v>89</v>
      </c>
      <c r="B22" s="297" t="s">
        <v>25</v>
      </c>
      <c r="C22" s="22" t="s">
        <v>90</v>
      </c>
      <c r="D22" s="309" t="n">
        <v>90</v>
      </c>
      <c r="E22" s="302"/>
      <c r="F22" s="302"/>
      <c r="G22" s="172"/>
      <c r="H22" s="310" t="s">
        <v>205</v>
      </c>
      <c r="I22" s="94" t="n">
        <v>69</v>
      </c>
      <c r="J22" s="23" t="n">
        <v>3</v>
      </c>
      <c r="K22" s="302"/>
      <c r="L22" s="302"/>
    </row>
    <row r="23" customFormat="false" ht="14.15" hidden="false" customHeight="true" outlineLevel="0" collapsed="false">
      <c r="A23" s="313"/>
      <c r="B23" s="297" t="s">
        <v>27</v>
      </c>
      <c r="C23" s="22" t="s">
        <v>91</v>
      </c>
      <c r="D23" s="309" t="n">
        <v>30</v>
      </c>
      <c r="E23" s="302"/>
      <c r="F23" s="302"/>
      <c r="G23" s="172" t="s">
        <v>206</v>
      </c>
      <c r="H23" s="310" t="s">
        <v>204</v>
      </c>
      <c r="I23" s="94" t="n">
        <v>70</v>
      </c>
      <c r="J23" s="23" t="n">
        <v>3</v>
      </c>
      <c r="K23" s="302"/>
      <c r="L23" s="302"/>
    </row>
    <row r="24" customFormat="false" ht="14.15" hidden="false" customHeight="true" outlineLevel="0" collapsed="false">
      <c r="A24" s="76" t="s">
        <v>92</v>
      </c>
      <c r="B24" s="297" t="s">
        <v>25</v>
      </c>
      <c r="C24" s="22" t="s">
        <v>93</v>
      </c>
      <c r="D24" s="309" t="n">
        <v>90</v>
      </c>
      <c r="E24" s="302"/>
      <c r="F24" s="302"/>
      <c r="G24" s="172"/>
      <c r="H24" s="310" t="s">
        <v>205</v>
      </c>
      <c r="I24" s="94" t="n">
        <v>71</v>
      </c>
      <c r="J24" s="23" t="n">
        <v>3</v>
      </c>
      <c r="K24" s="302"/>
      <c r="L24" s="302"/>
    </row>
    <row r="25" customFormat="false" ht="14.15" hidden="false" customHeight="true" outlineLevel="0" collapsed="false">
      <c r="A25" s="76" t="s">
        <v>94</v>
      </c>
      <c r="B25" s="297" t="s">
        <v>25</v>
      </c>
      <c r="C25" s="22" t="s">
        <v>95</v>
      </c>
      <c r="D25" s="309" t="n">
        <v>90</v>
      </c>
      <c r="E25" s="302"/>
      <c r="F25" s="302"/>
      <c r="G25" s="168" t="s">
        <v>207</v>
      </c>
      <c r="H25" s="310" t="s">
        <v>208</v>
      </c>
      <c r="I25" s="94" t="n">
        <v>72</v>
      </c>
      <c r="J25" s="23" t="n">
        <v>5</v>
      </c>
      <c r="K25" s="302"/>
      <c r="L25" s="302"/>
    </row>
    <row r="26" customFormat="false" ht="14.15" hidden="false" customHeight="true" outlineLevel="0" collapsed="false">
      <c r="A26" s="76"/>
      <c r="B26" s="311" t="s">
        <v>96</v>
      </c>
      <c r="C26" s="22" t="s">
        <v>97</v>
      </c>
      <c r="D26" s="309" t="n">
        <v>10</v>
      </c>
      <c r="E26" s="302"/>
      <c r="F26" s="302"/>
      <c r="G26" s="294" t="s">
        <v>285</v>
      </c>
      <c r="H26" s="294"/>
      <c r="I26" s="294"/>
      <c r="J26" s="294"/>
      <c r="K26" s="295" t="s">
        <v>279</v>
      </c>
      <c r="L26" s="295" t="s">
        <v>280</v>
      </c>
    </row>
    <row r="27" customFormat="false" ht="14.15" hidden="false" customHeight="true" outlineLevel="0" collapsed="false">
      <c r="A27" s="314" t="s">
        <v>101</v>
      </c>
      <c r="B27" s="297" t="s">
        <v>25</v>
      </c>
      <c r="C27" s="22" t="s">
        <v>102</v>
      </c>
      <c r="D27" s="309" t="n">
        <v>90</v>
      </c>
      <c r="E27" s="302"/>
      <c r="F27" s="302"/>
      <c r="G27" s="168" t="s">
        <v>212</v>
      </c>
      <c r="H27" s="310" t="s">
        <v>213</v>
      </c>
      <c r="I27" s="94" t="n">
        <v>73</v>
      </c>
      <c r="J27" s="23" t="n">
        <v>4.8</v>
      </c>
      <c r="K27" s="302"/>
      <c r="L27" s="302"/>
    </row>
    <row r="28" customFormat="false" ht="14.15" hidden="false" customHeight="true" outlineLevel="0" collapsed="false">
      <c r="A28" s="314"/>
      <c r="B28" s="297" t="s">
        <v>27</v>
      </c>
      <c r="C28" s="22" t="s">
        <v>103</v>
      </c>
      <c r="D28" s="309" t="n">
        <v>30</v>
      </c>
      <c r="E28" s="302"/>
      <c r="F28" s="302"/>
      <c r="G28" s="168"/>
      <c r="H28" s="310" t="s">
        <v>214</v>
      </c>
      <c r="I28" s="94" t="n">
        <v>74</v>
      </c>
      <c r="J28" s="23" t="n">
        <v>1.2</v>
      </c>
      <c r="K28" s="302"/>
      <c r="L28" s="302"/>
    </row>
    <row r="29" customFormat="false" ht="21.2" hidden="false" customHeight="true" outlineLevel="0" collapsed="false">
      <c r="A29" s="314" t="s">
        <v>104</v>
      </c>
      <c r="B29" s="297" t="s">
        <v>25</v>
      </c>
      <c r="C29" s="22" t="s">
        <v>105</v>
      </c>
      <c r="D29" s="309" t="n">
        <v>90</v>
      </c>
      <c r="E29" s="302"/>
      <c r="F29" s="302"/>
      <c r="G29" s="168" t="s">
        <v>216</v>
      </c>
      <c r="H29" s="310" t="s">
        <v>213</v>
      </c>
      <c r="I29" s="94" t="n">
        <v>75</v>
      </c>
      <c r="J29" s="23" t="n">
        <v>4.8</v>
      </c>
      <c r="K29" s="302"/>
      <c r="L29" s="302"/>
    </row>
    <row r="30" customFormat="false" ht="14.15" hidden="false" customHeight="true" outlineLevel="0" collapsed="false">
      <c r="A30" s="314" t="s">
        <v>106</v>
      </c>
      <c r="B30" s="297" t="s">
        <v>25</v>
      </c>
      <c r="C30" s="22" t="s">
        <v>107</v>
      </c>
      <c r="D30" s="309" t="n">
        <v>90</v>
      </c>
      <c r="E30" s="302"/>
      <c r="F30" s="302"/>
      <c r="G30" s="168"/>
      <c r="H30" s="310" t="s">
        <v>214</v>
      </c>
      <c r="I30" s="94" t="n">
        <v>76</v>
      </c>
      <c r="J30" s="23" t="n">
        <v>1.2</v>
      </c>
      <c r="K30" s="302"/>
      <c r="L30" s="302"/>
    </row>
    <row r="31" customFormat="false" ht="14.15" hidden="false" customHeight="true" outlineLevel="0" collapsed="false">
      <c r="A31" s="314"/>
      <c r="B31" s="311" t="s">
        <v>96</v>
      </c>
      <c r="C31" s="22" t="s">
        <v>108</v>
      </c>
      <c r="D31" s="309" t="n">
        <v>10</v>
      </c>
      <c r="E31" s="302"/>
      <c r="F31" s="302"/>
      <c r="G31" s="168" t="s">
        <v>218</v>
      </c>
      <c r="H31" s="310" t="s">
        <v>213</v>
      </c>
      <c r="I31" s="94" t="n">
        <v>77</v>
      </c>
      <c r="J31" s="23" t="n">
        <v>4.8</v>
      </c>
      <c r="K31" s="302"/>
      <c r="L31" s="302"/>
    </row>
    <row r="32" customFormat="false" ht="14.15" hidden="false" customHeight="true" outlineLevel="0" collapsed="false">
      <c r="A32" s="313" t="s">
        <v>112</v>
      </c>
      <c r="B32" s="297" t="s">
        <v>25</v>
      </c>
      <c r="C32" s="22" t="s">
        <v>113</v>
      </c>
      <c r="D32" s="309" t="n">
        <v>90</v>
      </c>
      <c r="E32" s="302"/>
      <c r="F32" s="302"/>
      <c r="G32" s="168"/>
      <c r="H32" s="310" t="s">
        <v>214</v>
      </c>
      <c r="I32" s="94" t="n">
        <v>78</v>
      </c>
      <c r="J32" s="23" t="n">
        <v>1.2</v>
      </c>
      <c r="K32" s="302"/>
      <c r="L32" s="302"/>
    </row>
    <row r="33" customFormat="false" ht="14.15" hidden="false" customHeight="true" outlineLevel="0" collapsed="false">
      <c r="A33" s="313"/>
      <c r="B33" s="297" t="s">
        <v>27</v>
      </c>
      <c r="C33" s="22" t="s">
        <v>114</v>
      </c>
      <c r="D33" s="309" t="n">
        <v>30</v>
      </c>
      <c r="E33" s="302"/>
      <c r="F33" s="302"/>
      <c r="G33" s="168" t="s">
        <v>219</v>
      </c>
      <c r="H33" s="310" t="s">
        <v>213</v>
      </c>
      <c r="I33" s="94" t="n">
        <v>79</v>
      </c>
      <c r="J33" s="23" t="n">
        <v>4.8</v>
      </c>
      <c r="K33" s="302"/>
      <c r="L33" s="302"/>
    </row>
    <row r="34" customFormat="false" ht="19.6" hidden="false" customHeight="true" outlineLevel="0" collapsed="false">
      <c r="A34" s="313" t="s">
        <v>115</v>
      </c>
      <c r="B34" s="297" t="s">
        <v>25</v>
      </c>
      <c r="C34" s="22" t="s">
        <v>116</v>
      </c>
      <c r="D34" s="309" t="n">
        <v>90</v>
      </c>
      <c r="E34" s="302"/>
      <c r="F34" s="302"/>
      <c r="G34" s="168"/>
      <c r="H34" s="310" t="s">
        <v>214</v>
      </c>
      <c r="I34" s="94" t="n">
        <v>80</v>
      </c>
      <c r="J34" s="23" t="n">
        <v>1.2</v>
      </c>
      <c r="K34" s="302"/>
      <c r="L34" s="302"/>
    </row>
    <row r="35" customFormat="false" ht="14.15" hidden="false" customHeight="true" outlineLevel="0" collapsed="false">
      <c r="A35" s="313" t="s">
        <v>117</v>
      </c>
      <c r="B35" s="297" t="s">
        <v>25</v>
      </c>
      <c r="C35" s="22" t="s">
        <v>118</v>
      </c>
      <c r="D35" s="309" t="n">
        <v>90</v>
      </c>
      <c r="E35" s="302"/>
      <c r="F35" s="302"/>
      <c r="G35" s="168" t="s">
        <v>220</v>
      </c>
      <c r="H35" s="310" t="s">
        <v>213</v>
      </c>
      <c r="I35" s="94" t="n">
        <v>81</v>
      </c>
      <c r="J35" s="23" t="n">
        <v>4.8</v>
      </c>
      <c r="K35" s="302"/>
      <c r="L35" s="302"/>
    </row>
    <row r="36" customFormat="false" ht="14.15" hidden="false" customHeight="true" outlineLevel="0" collapsed="false">
      <c r="A36" s="313"/>
      <c r="B36" s="311" t="s">
        <v>96</v>
      </c>
      <c r="C36" s="22" t="s">
        <v>119</v>
      </c>
      <c r="D36" s="309" t="n">
        <v>10</v>
      </c>
      <c r="E36" s="302"/>
      <c r="F36" s="302"/>
      <c r="G36" s="168"/>
      <c r="H36" s="310" t="s">
        <v>214</v>
      </c>
      <c r="I36" s="94" t="n">
        <v>82</v>
      </c>
      <c r="J36" s="23" t="n">
        <v>1.2</v>
      </c>
      <c r="K36" s="302"/>
      <c r="L36" s="302"/>
    </row>
    <row r="37" customFormat="false" ht="14.15" hidden="false" customHeight="true" outlineLevel="0" collapsed="false">
      <c r="A37" s="314" t="s">
        <v>123</v>
      </c>
      <c r="B37" s="297" t="s">
        <v>25</v>
      </c>
      <c r="C37" s="22" t="s">
        <v>124</v>
      </c>
      <c r="D37" s="309" t="n">
        <v>90</v>
      </c>
      <c r="E37" s="302"/>
      <c r="F37" s="302"/>
      <c r="G37" s="294" t="s">
        <v>286</v>
      </c>
      <c r="H37" s="294"/>
      <c r="I37" s="294"/>
      <c r="J37" s="294"/>
      <c r="K37" s="295" t="s">
        <v>279</v>
      </c>
      <c r="L37" s="295" t="s">
        <v>280</v>
      </c>
    </row>
    <row r="38" customFormat="false" ht="14.15" hidden="false" customHeight="true" outlineLevel="0" collapsed="false">
      <c r="A38" s="314"/>
      <c r="B38" s="297" t="s">
        <v>27</v>
      </c>
      <c r="C38" s="22" t="s">
        <v>125</v>
      </c>
      <c r="D38" s="309" t="n">
        <v>30</v>
      </c>
      <c r="E38" s="302"/>
      <c r="F38" s="302"/>
      <c r="G38" s="315" t="s">
        <v>224</v>
      </c>
      <c r="H38" s="310" t="s">
        <v>287</v>
      </c>
      <c r="I38" s="94" t="n">
        <v>83</v>
      </c>
      <c r="J38" s="23" t="n">
        <v>20</v>
      </c>
      <c r="K38" s="302"/>
      <c r="L38" s="302"/>
    </row>
    <row r="39" customFormat="false" ht="18.05" hidden="false" customHeight="true" outlineLevel="0" collapsed="false">
      <c r="A39" s="314" t="s">
        <v>126</v>
      </c>
      <c r="B39" s="297" t="s">
        <v>127</v>
      </c>
      <c r="C39" s="22" t="s">
        <v>128</v>
      </c>
      <c r="D39" s="309" t="n">
        <v>90</v>
      </c>
      <c r="E39" s="302"/>
      <c r="F39" s="302"/>
      <c r="G39" s="315" t="s">
        <v>227</v>
      </c>
      <c r="H39" s="310" t="s">
        <v>287</v>
      </c>
      <c r="I39" s="94" t="n">
        <v>84</v>
      </c>
      <c r="J39" s="23" t="n">
        <v>10</v>
      </c>
      <c r="K39" s="302"/>
      <c r="L39" s="302"/>
    </row>
    <row r="40" customFormat="false" ht="14.15" hidden="false" customHeight="true" outlineLevel="0" collapsed="false">
      <c r="A40" s="314" t="s">
        <v>129</v>
      </c>
      <c r="B40" s="297" t="s">
        <v>25</v>
      </c>
      <c r="C40" s="22" t="s">
        <v>130</v>
      </c>
      <c r="D40" s="309" t="n">
        <v>90</v>
      </c>
      <c r="E40" s="302"/>
      <c r="F40" s="302"/>
      <c r="G40" s="316" t="s">
        <v>288</v>
      </c>
      <c r="H40" s="316"/>
      <c r="I40" s="316"/>
      <c r="J40" s="316"/>
      <c r="K40" s="316"/>
      <c r="L40" s="316"/>
    </row>
    <row r="41" customFormat="false" ht="14.15" hidden="false" customHeight="true" outlineLevel="0" collapsed="false">
      <c r="A41" s="314"/>
      <c r="B41" s="311" t="s">
        <v>96</v>
      </c>
      <c r="C41" s="22" t="s">
        <v>131</v>
      </c>
      <c r="D41" s="309" t="n">
        <v>10</v>
      </c>
      <c r="E41" s="302"/>
      <c r="F41" s="302"/>
      <c r="G41" s="307" t="s">
        <v>242</v>
      </c>
      <c r="H41" s="307"/>
      <c r="I41" s="307"/>
      <c r="J41" s="307"/>
      <c r="K41" s="295" t="s">
        <v>279</v>
      </c>
      <c r="L41" s="295" t="s">
        <v>280</v>
      </c>
    </row>
    <row r="42" customFormat="false" ht="14.15" hidden="false" customHeight="true" outlineLevel="0" collapsed="false">
      <c r="A42" s="294" t="s">
        <v>289</v>
      </c>
      <c r="B42" s="294"/>
      <c r="C42" s="294"/>
      <c r="D42" s="294"/>
      <c r="E42" s="295" t="s">
        <v>279</v>
      </c>
      <c r="F42" s="295" t="s">
        <v>280</v>
      </c>
      <c r="G42" s="317" t="str">
        <f aca="false">IF(M42 = "Relative 10%", "Dominant Extremity"&amp;CHAR(10)&amp;"(10% of the total impairment)", "Dominant Extremity (10%)")</f>
        <v>Dominant Extremity (10%)</v>
      </c>
      <c r="H42" s="317"/>
      <c r="I42" s="235" t="n">
        <v>85</v>
      </c>
      <c r="J42" s="318" t="s">
        <v>290</v>
      </c>
      <c r="K42" s="302"/>
      <c r="L42" s="302"/>
    </row>
    <row r="43" customFormat="false" ht="14.15" hidden="false" customHeight="true" outlineLevel="0" collapsed="false">
      <c r="A43" s="296" t="s">
        <v>142</v>
      </c>
      <c r="B43" s="301" t="s">
        <v>25</v>
      </c>
      <c r="C43" s="94" t="n">
        <v>40</v>
      </c>
      <c r="D43" s="23" t="n">
        <v>5</v>
      </c>
      <c r="E43" s="302"/>
      <c r="F43" s="302"/>
      <c r="G43" s="301" t="s">
        <v>252</v>
      </c>
      <c r="H43" s="301"/>
      <c r="I43" s="94" t="n">
        <v>86</v>
      </c>
      <c r="J43" s="236" t="n">
        <v>0</v>
      </c>
      <c r="K43" s="302"/>
      <c r="L43" s="302"/>
    </row>
    <row r="44" customFormat="false" ht="14.15" hidden="false" customHeight="true" outlineLevel="0" collapsed="false">
      <c r="A44" s="296"/>
      <c r="B44" s="301" t="s">
        <v>27</v>
      </c>
      <c r="C44" s="94" t="n">
        <v>41</v>
      </c>
      <c r="D44" s="23" t="n">
        <v>5</v>
      </c>
      <c r="E44" s="302"/>
      <c r="F44" s="302"/>
      <c r="G44" s="294" t="s">
        <v>253</v>
      </c>
      <c r="H44" s="294"/>
      <c r="I44" s="294"/>
      <c r="J44" s="294"/>
      <c r="K44" s="295" t="s">
        <v>279</v>
      </c>
      <c r="L44" s="295" t="s">
        <v>280</v>
      </c>
    </row>
    <row r="45" customFormat="false" ht="14.15" hidden="false" customHeight="true" outlineLevel="0" collapsed="false">
      <c r="A45" s="296"/>
      <c r="B45" s="301" t="s">
        <v>143</v>
      </c>
      <c r="C45" s="94" t="n">
        <v>42</v>
      </c>
      <c r="D45" s="23" t="n">
        <v>5</v>
      </c>
      <c r="E45" s="302"/>
      <c r="F45" s="302"/>
      <c r="G45" s="319" t="s">
        <v>257</v>
      </c>
      <c r="H45" s="319"/>
      <c r="I45" s="94" t="n">
        <v>87</v>
      </c>
      <c r="J45" s="236" t="n">
        <v>0</v>
      </c>
      <c r="K45" s="302"/>
      <c r="L45" s="302"/>
    </row>
    <row r="46" customFormat="false" ht="14.15" hidden="false" customHeight="true" outlineLevel="0" collapsed="false">
      <c r="A46" s="296"/>
      <c r="B46" s="301" t="s">
        <v>144</v>
      </c>
      <c r="C46" s="94" t="n">
        <v>43</v>
      </c>
      <c r="D46" s="23" t="n">
        <v>5</v>
      </c>
      <c r="E46" s="302"/>
      <c r="F46" s="302"/>
      <c r="G46" s="301" t="s">
        <v>260</v>
      </c>
      <c r="H46" s="301"/>
      <c r="I46" s="94" t="n">
        <v>88</v>
      </c>
      <c r="J46" s="236" t="n">
        <v>0</v>
      </c>
      <c r="K46" s="302"/>
      <c r="L46" s="302"/>
    </row>
    <row r="47" customFormat="false" ht="14.15" hidden="false" customHeight="true" outlineLevel="0" collapsed="false">
      <c r="A47" s="296"/>
      <c r="B47" s="301" t="s">
        <v>76</v>
      </c>
      <c r="C47" s="94" t="n">
        <v>44</v>
      </c>
      <c r="D47" s="23" t="n">
        <v>5</v>
      </c>
      <c r="E47" s="302"/>
      <c r="F47" s="302"/>
      <c r="G47" s="301" t="s">
        <v>291</v>
      </c>
      <c r="H47" s="301"/>
      <c r="I47" s="94" t="n">
        <v>89</v>
      </c>
      <c r="J47" s="236" t="n">
        <v>0</v>
      </c>
      <c r="K47" s="302"/>
      <c r="L47" s="302"/>
    </row>
    <row r="48" customFormat="false" ht="14.15" hidden="false" customHeight="true" outlineLevel="0" collapsed="false">
      <c r="A48" s="296"/>
      <c r="B48" s="301" t="s">
        <v>31</v>
      </c>
      <c r="C48" s="94" t="n">
        <v>45</v>
      </c>
      <c r="D48" s="23" t="n">
        <v>5</v>
      </c>
      <c r="E48" s="302"/>
      <c r="F48" s="302"/>
      <c r="G48" s="123" t="s">
        <v>292</v>
      </c>
      <c r="H48" s="123"/>
      <c r="I48" s="124" t="n">
        <v>90</v>
      </c>
      <c r="J48" s="236" t="n">
        <v>0</v>
      </c>
      <c r="K48" s="302"/>
      <c r="L48" s="302"/>
    </row>
    <row r="49" customFormat="false" ht="14.15" hidden="false" customHeight="true" outlineLevel="0" collapsed="false">
      <c r="A49" s="106" t="s">
        <v>148</v>
      </c>
      <c r="B49" s="301" t="s">
        <v>25</v>
      </c>
      <c r="C49" s="94" t="n">
        <v>46</v>
      </c>
      <c r="D49" s="23" t="n">
        <v>5</v>
      </c>
      <c r="E49" s="302"/>
      <c r="F49" s="302"/>
      <c r="G49" s="123"/>
      <c r="H49" s="123"/>
      <c r="I49" s="124"/>
      <c r="J49" s="236"/>
      <c r="K49" s="302"/>
      <c r="L49" s="302"/>
    </row>
    <row r="50" customFormat="false" ht="14.15" hidden="false" customHeight="true" outlineLevel="0" collapsed="false">
      <c r="A50" s="106"/>
      <c r="B50" s="301" t="s">
        <v>27</v>
      </c>
      <c r="C50" s="94" t="n">
        <v>47</v>
      </c>
      <c r="D50" s="23" t="n">
        <v>5</v>
      </c>
      <c r="E50" s="302"/>
      <c r="F50" s="302"/>
      <c r="G50" s="320"/>
      <c r="H50" s="320"/>
      <c r="I50" s="320"/>
      <c r="J50" s="320"/>
      <c r="K50" s="320"/>
      <c r="L50" s="320"/>
    </row>
    <row r="51" customFormat="false" ht="14.15" hidden="false" customHeight="true" outlineLevel="0" collapsed="false">
      <c r="A51" s="106"/>
      <c r="B51" s="301" t="s">
        <v>43</v>
      </c>
      <c r="C51" s="94" t="n">
        <v>48</v>
      </c>
      <c r="D51" s="23" t="n">
        <v>5</v>
      </c>
      <c r="E51" s="302"/>
      <c r="F51" s="302"/>
      <c r="G51" s="321"/>
      <c r="H51" s="321"/>
      <c r="I51" s="321"/>
      <c r="J51" s="321"/>
      <c r="K51" s="321"/>
      <c r="L51" s="321"/>
    </row>
    <row r="52" customFormat="false" ht="14.15" hidden="false" customHeight="true" outlineLevel="0" collapsed="false">
      <c r="A52" s="106"/>
      <c r="B52" s="301" t="s">
        <v>45</v>
      </c>
      <c r="C52" s="94" t="n">
        <v>49</v>
      </c>
      <c r="D52" s="23" t="n">
        <v>5</v>
      </c>
      <c r="E52" s="302"/>
      <c r="F52" s="302"/>
      <c r="G52" s="321"/>
      <c r="H52" s="321"/>
      <c r="I52" s="321"/>
      <c r="J52" s="321"/>
      <c r="K52" s="321"/>
      <c r="L52" s="321"/>
    </row>
    <row r="53" customFormat="false" ht="14.15" hidden="false" customHeight="true" outlineLevel="0" collapsed="false">
      <c r="A53" s="114" t="s">
        <v>151</v>
      </c>
      <c r="B53" s="301" t="s">
        <v>152</v>
      </c>
      <c r="C53" s="94" t="n">
        <v>50</v>
      </c>
      <c r="D53" s="23" t="n">
        <v>5</v>
      </c>
      <c r="E53" s="302"/>
      <c r="F53" s="302"/>
      <c r="G53" s="321"/>
      <c r="H53" s="321"/>
      <c r="I53" s="321"/>
      <c r="J53" s="321"/>
      <c r="K53" s="321"/>
      <c r="L53" s="321"/>
    </row>
    <row r="54" customFormat="false" ht="14.15" hidden="false" customHeight="true" outlineLevel="0" collapsed="false">
      <c r="A54" s="114"/>
      <c r="B54" s="301" t="s">
        <v>153</v>
      </c>
      <c r="C54" s="94" t="n">
        <v>51</v>
      </c>
      <c r="D54" s="23" t="n">
        <v>5</v>
      </c>
      <c r="E54" s="302"/>
      <c r="F54" s="302"/>
      <c r="G54" s="321"/>
      <c r="H54" s="321"/>
      <c r="I54" s="321"/>
      <c r="J54" s="321"/>
      <c r="K54" s="321"/>
      <c r="L54" s="321"/>
    </row>
    <row r="55" customFormat="false" ht="14.15" hidden="false" customHeight="true" outlineLevel="0" collapsed="false">
      <c r="A55" s="114"/>
      <c r="B55" s="301" t="s">
        <v>154</v>
      </c>
      <c r="C55" s="94" t="n">
        <v>52</v>
      </c>
      <c r="D55" s="23" t="n">
        <v>5</v>
      </c>
      <c r="E55" s="302"/>
      <c r="F55" s="302"/>
      <c r="G55" s="321"/>
      <c r="H55" s="321"/>
      <c r="I55" s="321"/>
      <c r="J55" s="321"/>
      <c r="K55" s="321"/>
      <c r="L55" s="321"/>
    </row>
    <row r="56" customFormat="false" ht="14.15" hidden="false" customHeight="true" outlineLevel="0" collapsed="false">
      <c r="A56" s="114"/>
      <c r="B56" s="301" t="s">
        <v>155</v>
      </c>
      <c r="C56" s="94" t="n">
        <v>53</v>
      </c>
      <c r="D56" s="23" t="n">
        <v>5</v>
      </c>
      <c r="E56" s="302"/>
      <c r="F56" s="302"/>
      <c r="G56" s="321"/>
      <c r="H56" s="321"/>
      <c r="I56" s="321"/>
      <c r="J56" s="321"/>
      <c r="K56" s="321"/>
      <c r="L56" s="321"/>
    </row>
  </sheetData>
  <sheetProtection sheet="true" objects="true" scenarios="true"/>
  <mergeCells count="57">
    <mergeCell ref="A1:F1"/>
    <mergeCell ref="G1:L1"/>
    <mergeCell ref="A2:D2"/>
    <mergeCell ref="G2:J2"/>
    <mergeCell ref="A3:A8"/>
    <mergeCell ref="G3:H4"/>
    <mergeCell ref="I3:I4"/>
    <mergeCell ref="J3:J4"/>
    <mergeCell ref="K3:K4"/>
    <mergeCell ref="L3:L4"/>
    <mergeCell ref="G5:H5"/>
    <mergeCell ref="G6:H6"/>
    <mergeCell ref="G7:H7"/>
    <mergeCell ref="G8:H8"/>
    <mergeCell ref="A9:A11"/>
    <mergeCell ref="G9:H9"/>
    <mergeCell ref="G10:H10"/>
    <mergeCell ref="G11:H11"/>
    <mergeCell ref="A12:A15"/>
    <mergeCell ref="G12:H12"/>
    <mergeCell ref="G13:H13"/>
    <mergeCell ref="G14:L14"/>
    <mergeCell ref="G15:J15"/>
    <mergeCell ref="A16:A19"/>
    <mergeCell ref="G16:G19"/>
    <mergeCell ref="G20:G22"/>
    <mergeCell ref="A22:A23"/>
    <mergeCell ref="G23:G24"/>
    <mergeCell ref="A25:A26"/>
    <mergeCell ref="G26:J26"/>
    <mergeCell ref="A27:A28"/>
    <mergeCell ref="G27:G28"/>
    <mergeCell ref="G29:G30"/>
    <mergeCell ref="A30:A31"/>
    <mergeCell ref="G31:G32"/>
    <mergeCell ref="A32:A33"/>
    <mergeCell ref="G33:G34"/>
    <mergeCell ref="A35:A36"/>
    <mergeCell ref="G35:G36"/>
    <mergeCell ref="A37:A38"/>
    <mergeCell ref="G37:J37"/>
    <mergeCell ref="A40:A41"/>
    <mergeCell ref="G40:L40"/>
    <mergeCell ref="G41:J41"/>
    <mergeCell ref="A42:D42"/>
    <mergeCell ref="G42:H42"/>
    <mergeCell ref="A43:A48"/>
    <mergeCell ref="G43:H43"/>
    <mergeCell ref="G44:J44"/>
    <mergeCell ref="G45:H45"/>
    <mergeCell ref="G46:H46"/>
    <mergeCell ref="G47:H47"/>
    <mergeCell ref="G48:H49"/>
    <mergeCell ref="I48:I49"/>
    <mergeCell ref="J48:J49"/>
    <mergeCell ref="A49:A52"/>
    <mergeCell ref="A53:A56"/>
  </mergeCells>
  <dataValidations count="7">
    <dataValidation allowBlank="true" errorStyle="stop" operator="equal" showDropDown="false" showErrorMessage="true" showInputMessage="false" sqref="A3:D41 G3:J13 G16:J25 G27:J36 G38:J39 A43:D56" type="none">
      <formula1>0</formula1>
      <formula2>0</formula2>
    </dataValidation>
    <dataValidation allowBlank="true" errorStyle="stop" operator="between" showDropDown="false" showErrorMessage="true" showInputMessage="false" sqref="E4:F4" type="whole">
      <formula1>0</formula1>
      <formula2>230</formula2>
    </dataValidation>
    <dataValidation allowBlank="true" errorStyle="stop" operator="between" showDropDown="false" showErrorMessage="true" showInputMessage="false" sqref="E3:F3 E5:F5" type="whole">
      <formula1>0</formula1>
      <formula2>180</formula2>
    </dataValidation>
    <dataValidation allowBlank="true" errorStyle="stop" operator="between" showDropDown="false" showErrorMessage="true" showInputMessage="false" sqref="E6:F6" type="whole">
      <formula1>0</formula1>
      <formula2>50</formula2>
    </dataValidation>
    <dataValidation allowBlank="true" errorStyle="stop" operator="between" showDropDown="false" showErrorMessage="true" showInputMessage="false" sqref="E7:F7" type="whole">
      <formula1>0</formula1>
      <formula2>80</formula2>
    </dataValidation>
    <dataValidation allowBlank="true" errorStyle="stop" operator="between" showDropDown="false" showErrorMessage="true" showInputMessage="false" sqref="E8:F9" type="whole">
      <formula1>0</formula1>
      <formula2>90</formula2>
    </dataValidation>
    <dataValidation allowBlank="true" errorStyle="stop" operator="equal" showDropDown="false" showErrorMessage="true" showInputMessage="false" sqref="G42:J43 G45:J48" type="none">
      <formula1>0</formula1>
      <formula2>0</formula2>
    </dataValidation>
  </dataValidations>
  <printOptions headings="false" gridLines="false" gridLinesSet="true" horizontalCentered="false" verticalCentered="false"/>
  <pageMargins left="0.283333333333333" right="0.00902777777777778" top="0.197222222222222" bottom="0.2875" header="0.511811023622047" footer="0.511811023622047"/>
  <pageSetup paperSize="9" scale="98"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91"/>
  <sheetViews>
    <sheetView showFormulas="false" showGridLines="true" showRowColHeaders="true" showZeros="true" rightToLeft="false" tabSelected="false" showOutlineSymbols="true" defaultGridColor="true" view="normal" topLeftCell="A34" colorId="64" zoomScale="95" zoomScaleNormal="95" zoomScalePageLayoutView="100" workbookViewId="0">
      <selection pane="topLeft" activeCell="A53" activeCellId="0" sqref="A53"/>
    </sheetView>
  </sheetViews>
  <sheetFormatPr defaultColWidth="11.6875" defaultRowHeight="12.8" zeroHeight="false" outlineLevelRow="0" outlineLevelCol="0"/>
  <cols>
    <col collapsed="false" customWidth="true" hidden="false" outlineLevel="0" max="2" min="2" style="0" width="15.62"/>
  </cols>
  <sheetData>
    <row r="1" customFormat="false" ht="12.8" hidden="false" customHeight="false" outlineLevel="0" collapsed="false">
      <c r="A1" s="53" t="s">
        <v>293</v>
      </c>
      <c r="B1" s="53"/>
      <c r="C1" s="53"/>
    </row>
    <row r="2" customFormat="false" ht="12.8" hidden="false" customHeight="false" outlineLevel="0" collapsed="false">
      <c r="A2" s="53"/>
      <c r="B2" s="53"/>
      <c r="C2" s="53"/>
    </row>
    <row r="3" customFormat="false" ht="12.8" hidden="false" customHeight="false" outlineLevel="0" collapsed="false">
      <c r="A3" s="53" t="s">
        <v>294</v>
      </c>
      <c r="B3" s="53"/>
      <c r="C3" s="322" t="s">
        <v>295</v>
      </c>
      <c r="D3" s="322"/>
    </row>
    <row r="4" customFormat="false" ht="12.8" hidden="false" customHeight="false" outlineLevel="0" collapsed="false">
      <c r="A4" s="53" t="s">
        <v>296</v>
      </c>
      <c r="B4" s="53"/>
      <c r="C4" s="53"/>
      <c r="D4" s="53"/>
    </row>
    <row r="5" customFormat="false" ht="12.8" hidden="false" customHeight="false" outlineLevel="0" collapsed="false">
      <c r="A5" s="53" t="s">
        <v>297</v>
      </c>
      <c r="B5" s="53"/>
      <c r="C5" s="53"/>
      <c r="D5" s="53"/>
    </row>
    <row r="6" customFormat="false" ht="12.8" hidden="false" customHeight="false" outlineLevel="0" collapsed="false">
      <c r="A6" s="53" t="s">
        <v>298</v>
      </c>
      <c r="B6" s="53"/>
      <c r="C6" s="53"/>
      <c r="D6" s="53"/>
    </row>
    <row r="7" customFormat="false" ht="12.8" hidden="false" customHeight="false" outlineLevel="0" collapsed="false">
      <c r="A7" s="53" t="s">
        <v>299</v>
      </c>
      <c r="B7" s="53"/>
      <c r="C7" s="53"/>
      <c r="D7" s="53"/>
    </row>
    <row r="8" customFormat="false" ht="13.35" hidden="false" customHeight="false" outlineLevel="0" collapsed="false">
      <c r="A8" s="0" t="s">
        <v>300</v>
      </c>
      <c r="D8" s="323" t="s">
        <v>301</v>
      </c>
      <c r="E8" s="323"/>
      <c r="F8" s="323"/>
    </row>
    <row r="10" customFormat="false" ht="12.8" hidden="false" customHeight="false" outlineLevel="0" collapsed="false">
      <c r="A10" s="0" t="s">
        <v>302</v>
      </c>
    </row>
    <row r="11" customFormat="false" ht="13.35" hidden="false" customHeight="false" outlineLevel="0" collapsed="false">
      <c r="A11" s="53" t="s">
        <v>303</v>
      </c>
      <c r="B11" s="53"/>
      <c r="D11" s="324" t="s">
        <v>304</v>
      </c>
      <c r="E11" s="324"/>
      <c r="F11" s="324"/>
    </row>
    <row r="12" customFormat="false" ht="12.8" hidden="false" customHeight="false" outlineLevel="0" collapsed="false">
      <c r="A12" s="53"/>
      <c r="B12" s="53"/>
      <c r="D12" s="325"/>
      <c r="E12" s="325"/>
      <c r="F12" s="325"/>
    </row>
    <row r="13" customFormat="false" ht="13.35" hidden="false" customHeight="false" outlineLevel="0" collapsed="false">
      <c r="A13" s="53" t="s">
        <v>305</v>
      </c>
      <c r="B13" s="53"/>
      <c r="C13" s="53"/>
      <c r="D13" s="323" t="s">
        <v>306</v>
      </c>
      <c r="E13" s="323"/>
      <c r="F13" s="323"/>
    </row>
    <row r="15" customFormat="false" ht="13.35" hidden="false" customHeight="false" outlineLevel="0" collapsed="false">
      <c r="A15" s="0" t="s">
        <v>307</v>
      </c>
      <c r="D15" s="323" t="s">
        <v>308</v>
      </c>
      <c r="E15" s="323"/>
      <c r="F15" s="323"/>
      <c r="G15" s="323"/>
    </row>
    <row r="16" customFormat="false" ht="12.8" hidden="false" customHeight="false" outlineLevel="0" collapsed="false">
      <c r="D16" s="326"/>
    </row>
    <row r="17" customFormat="false" ht="13.35" hidden="false" customHeight="false" outlineLevel="0" collapsed="false">
      <c r="A17" s="0" t="s">
        <v>309</v>
      </c>
      <c r="D17" s="323" t="s">
        <v>310</v>
      </c>
      <c r="E17" s="323"/>
      <c r="F17" s="323"/>
      <c r="G17" s="323"/>
    </row>
    <row r="19" customFormat="false" ht="13.35" hidden="false" customHeight="false" outlineLevel="0" collapsed="false">
      <c r="A19" s="0" t="s">
        <v>311</v>
      </c>
      <c r="D19" s="323" t="s">
        <v>312</v>
      </c>
      <c r="E19" s="323"/>
      <c r="F19" s="323"/>
      <c r="G19" s="323"/>
    </row>
    <row r="20" customFormat="false" ht="12.8" hidden="false" customHeight="false" outlineLevel="0" collapsed="false">
      <c r="D20" s="325"/>
    </row>
    <row r="21" customFormat="false" ht="13.35" hidden="false" customHeight="false" outlineLevel="0" collapsed="false">
      <c r="A21" s="0" t="s">
        <v>313</v>
      </c>
      <c r="D21" s="323" t="s">
        <v>314</v>
      </c>
      <c r="E21" s="323"/>
      <c r="F21" s="323"/>
    </row>
    <row r="23" customFormat="false" ht="12.8" hidden="false" customHeight="false" outlineLevel="0" collapsed="false">
      <c r="A23" s="53" t="s">
        <v>315</v>
      </c>
      <c r="B23" s="53"/>
      <c r="C23" s="53"/>
      <c r="D23" s="53"/>
      <c r="E23" s="53"/>
      <c r="F23" s="53"/>
      <c r="G23" s="53"/>
      <c r="H23" s="325"/>
      <c r="I23" s="325"/>
    </row>
    <row r="24" customFormat="false" ht="12.8" hidden="false" customHeight="false" outlineLevel="0" collapsed="false">
      <c r="A24" s="53" t="s">
        <v>316</v>
      </c>
      <c r="B24" s="53"/>
      <c r="C24" s="53"/>
      <c r="D24" s="53"/>
      <c r="E24" s="53"/>
      <c r="F24" s="53"/>
      <c r="G24" s="53"/>
      <c r="H24" s="53"/>
      <c r="I24" s="53"/>
    </row>
    <row r="25" customFormat="false" ht="12.8" hidden="false" customHeight="false" outlineLevel="0" collapsed="false">
      <c r="A25" s="53" t="s">
        <v>317</v>
      </c>
      <c r="B25" s="53"/>
      <c r="C25" s="53"/>
      <c r="F25" s="325"/>
    </row>
    <row r="26" customFormat="false" ht="12.8" hidden="false" customHeight="false" outlineLevel="0" collapsed="false">
      <c r="A26" s="53"/>
      <c r="B26" s="53"/>
      <c r="C26" s="53"/>
      <c r="F26" s="325"/>
    </row>
    <row r="27" customFormat="false" ht="12.8" hidden="false" customHeight="false" outlineLevel="0" collapsed="false">
      <c r="A27" s="53"/>
      <c r="B27" s="53"/>
      <c r="C27" s="327" t="s">
        <v>318</v>
      </c>
      <c r="D27" s="327"/>
      <c r="E27" s="327"/>
      <c r="F27" s="327"/>
    </row>
    <row r="28" customFormat="false" ht="12.8" hidden="false" customHeight="true" outlineLevel="0" collapsed="false">
      <c r="A28" s="328" t="s">
        <v>319</v>
      </c>
      <c r="B28" s="328"/>
      <c r="C28" s="328"/>
      <c r="D28" s="328"/>
      <c r="E28" s="328"/>
      <c r="F28" s="328"/>
      <c r="G28" s="328"/>
      <c r="H28" s="328"/>
      <c r="I28" s="328"/>
    </row>
    <row r="29" customFormat="false" ht="12.8" hidden="false" customHeight="false" outlineLevel="0" collapsed="false">
      <c r="A29" s="328"/>
      <c r="B29" s="328"/>
      <c r="C29" s="328"/>
      <c r="D29" s="328"/>
      <c r="E29" s="328"/>
      <c r="F29" s="328"/>
      <c r="G29" s="328"/>
      <c r="H29" s="328"/>
      <c r="I29" s="328"/>
    </row>
    <row r="30" customFormat="false" ht="12.75" hidden="false" customHeight="true" outlineLevel="0" collapsed="false">
      <c r="A30" s="53" t="s">
        <v>320</v>
      </c>
      <c r="B30" s="53"/>
      <c r="C30" s="53"/>
      <c r="D30" s="53"/>
      <c r="E30" s="53"/>
      <c r="F30" s="53"/>
      <c r="G30" s="53"/>
      <c r="H30" s="53"/>
      <c r="I30" s="53"/>
    </row>
    <row r="31" customFormat="false" ht="12.75" hidden="false" customHeight="true" outlineLevel="0" collapsed="false">
      <c r="A31" s="53"/>
      <c r="B31" s="53"/>
    </row>
    <row r="32" customFormat="false" ht="12.75" hidden="false" customHeight="true" outlineLevel="0" collapsed="false">
      <c r="A32" s="328" t="s">
        <v>321</v>
      </c>
      <c r="B32" s="328"/>
      <c r="C32" s="328"/>
      <c r="D32" s="328"/>
      <c r="E32" s="328"/>
      <c r="F32" s="328"/>
      <c r="G32" s="328"/>
      <c r="H32" s="328"/>
      <c r="I32" s="328"/>
    </row>
    <row r="33" customFormat="false" ht="12.75" hidden="false" customHeight="true" outlineLevel="0" collapsed="false">
      <c r="A33" s="328"/>
      <c r="B33" s="328"/>
      <c r="C33" s="328"/>
      <c r="D33" s="328"/>
      <c r="E33" s="328"/>
      <c r="F33" s="328"/>
      <c r="G33" s="328"/>
      <c r="H33" s="328"/>
      <c r="I33" s="328"/>
    </row>
    <row r="34" customFormat="false" ht="12.75" hidden="false" customHeight="true" outlineLevel="0" collapsed="false">
      <c r="A34" s="328" t="s">
        <v>322</v>
      </c>
      <c r="B34" s="328"/>
      <c r="C34" s="328"/>
      <c r="D34" s="328"/>
      <c r="E34" s="328"/>
      <c r="F34" s="328"/>
      <c r="G34" s="328"/>
      <c r="H34" s="328"/>
      <c r="I34" s="328"/>
    </row>
    <row r="35" customFormat="false" ht="12.75" hidden="false" customHeight="true" outlineLevel="0" collapsed="false">
      <c r="A35" s="328"/>
      <c r="B35" s="328"/>
      <c r="C35" s="328"/>
      <c r="D35" s="328"/>
      <c r="E35" s="328"/>
      <c r="F35" s="328"/>
      <c r="G35" s="328"/>
      <c r="H35" s="328"/>
      <c r="I35" s="328"/>
    </row>
    <row r="36" customFormat="false" ht="25.9" hidden="false" customHeight="true" outlineLevel="0" collapsed="false">
      <c r="A36" s="328"/>
      <c r="B36" s="328"/>
      <c r="C36" s="328"/>
      <c r="D36" s="328"/>
      <c r="E36" s="328"/>
      <c r="F36" s="328"/>
      <c r="G36" s="328"/>
      <c r="H36" s="328"/>
      <c r="I36" s="328"/>
    </row>
    <row r="37" customFormat="false" ht="25.9" hidden="false" customHeight="true" outlineLevel="0" collapsed="false">
      <c r="A37" s="329" t="s">
        <v>323</v>
      </c>
      <c r="B37" s="329"/>
      <c r="C37" s="329"/>
      <c r="D37" s="329"/>
      <c r="E37" s="329"/>
      <c r="F37" s="329"/>
      <c r="G37" s="329"/>
      <c r="H37" s="329"/>
      <c r="I37" s="329"/>
    </row>
    <row r="38" customFormat="false" ht="12.8" hidden="false" customHeight="false" outlineLevel="0" collapsed="false">
      <c r="A38" s="327" t="s">
        <v>324</v>
      </c>
      <c r="B38" s="327"/>
      <c r="C38" s="327"/>
      <c r="D38" s="327"/>
      <c r="E38" s="327"/>
      <c r="F38" s="327"/>
      <c r="G38" s="327"/>
      <c r="H38" s="327"/>
      <c r="I38" s="327"/>
    </row>
    <row r="39" customFormat="false" ht="12.75" hidden="false" customHeight="true" outlineLevel="0" collapsed="false">
      <c r="A39" s="328" t="s">
        <v>325</v>
      </c>
      <c r="B39" s="328"/>
      <c r="C39" s="328"/>
      <c r="D39" s="328"/>
      <c r="E39" s="328"/>
      <c r="F39" s="328"/>
      <c r="G39" s="328"/>
      <c r="H39" s="328"/>
      <c r="I39" s="328"/>
    </row>
    <row r="40" customFormat="false" ht="12.75" hidden="false" customHeight="true" outlineLevel="0" collapsed="false">
      <c r="A40" s="328"/>
      <c r="B40" s="328"/>
      <c r="C40" s="328"/>
      <c r="D40" s="328"/>
      <c r="E40" s="328"/>
      <c r="F40" s="328"/>
      <c r="G40" s="328"/>
      <c r="H40" s="328"/>
      <c r="I40" s="328"/>
    </row>
    <row r="41" customFormat="false" ht="12.75" hidden="false" customHeight="true" outlineLevel="0" collapsed="false">
      <c r="A41" s="328"/>
      <c r="B41" s="328"/>
      <c r="C41" s="328"/>
      <c r="D41" s="328"/>
      <c r="E41" s="328"/>
      <c r="F41" s="328"/>
      <c r="G41" s="328"/>
      <c r="H41" s="328"/>
      <c r="I41" s="328"/>
    </row>
    <row r="42" customFormat="false" ht="12.75" hidden="false" customHeight="true" outlineLevel="0" collapsed="false">
      <c r="A42" s="328"/>
      <c r="B42" s="328"/>
      <c r="C42" s="328"/>
      <c r="D42" s="328"/>
      <c r="E42" s="328"/>
      <c r="F42" s="328"/>
      <c r="G42" s="328"/>
      <c r="H42" s="328"/>
      <c r="I42" s="328"/>
    </row>
    <row r="43" customFormat="false" ht="12.75" hidden="false" customHeight="true" outlineLevel="0" collapsed="false">
      <c r="A43" s="328"/>
      <c r="B43" s="328"/>
      <c r="C43" s="328"/>
      <c r="D43" s="328"/>
      <c r="E43" s="328"/>
      <c r="F43" s="328"/>
      <c r="G43" s="328"/>
      <c r="H43" s="328"/>
      <c r="I43" s="328"/>
    </row>
    <row r="44" customFormat="false" ht="12.75" hidden="false" customHeight="true" outlineLevel="0" collapsed="false">
      <c r="A44" s="328"/>
      <c r="B44" s="328"/>
      <c r="C44" s="328"/>
      <c r="D44" s="328"/>
      <c r="E44" s="328"/>
      <c r="F44" s="328"/>
      <c r="G44" s="328"/>
      <c r="H44" s="328"/>
      <c r="I44" s="328"/>
    </row>
    <row r="45" customFormat="false" ht="12.75" hidden="false" customHeight="true" outlineLevel="0" collapsed="false">
      <c r="A45" s="329" t="s">
        <v>326</v>
      </c>
      <c r="B45" s="329"/>
      <c r="C45" s="329"/>
      <c r="D45" s="329"/>
      <c r="E45" s="329"/>
      <c r="F45" s="329"/>
      <c r="G45" s="329"/>
      <c r="H45" s="329"/>
      <c r="I45" s="329"/>
    </row>
    <row r="46" customFormat="false" ht="12.75" hidden="false" customHeight="true" outlineLevel="0" collapsed="false">
      <c r="A46" s="329"/>
      <c r="B46" s="329"/>
      <c r="C46" s="329"/>
      <c r="D46" s="329"/>
      <c r="E46" s="329"/>
      <c r="F46" s="329"/>
      <c r="G46" s="329"/>
      <c r="H46" s="329"/>
      <c r="I46" s="329"/>
    </row>
    <row r="47" customFormat="false" ht="12.75" hidden="false" customHeight="true" outlineLevel="0" collapsed="false">
      <c r="A47" s="329"/>
      <c r="B47" s="329"/>
      <c r="C47" s="329"/>
      <c r="D47" s="329"/>
      <c r="E47" s="329"/>
      <c r="F47" s="329"/>
      <c r="G47" s="329"/>
      <c r="H47" s="329"/>
      <c r="I47" s="329"/>
    </row>
    <row r="48" customFormat="false" ht="12.75" hidden="false" customHeight="true" outlineLevel="0" collapsed="false">
      <c r="A48" s="329"/>
      <c r="B48" s="329"/>
      <c r="C48" s="329"/>
      <c r="D48" s="329"/>
      <c r="E48" s="329"/>
      <c r="F48" s="329"/>
      <c r="G48" s="329"/>
      <c r="H48" s="329"/>
      <c r="I48" s="329"/>
    </row>
    <row r="49" customFormat="false" ht="12.75" hidden="false" customHeight="true" outlineLevel="0" collapsed="false">
      <c r="A49" s="327" t="s">
        <v>327</v>
      </c>
      <c r="B49" s="327"/>
      <c r="C49" s="327"/>
      <c r="D49" s="327"/>
      <c r="E49" s="327"/>
      <c r="F49" s="327"/>
      <c r="G49" s="327"/>
      <c r="H49" s="327"/>
      <c r="I49" s="327"/>
    </row>
    <row r="50" customFormat="false" ht="12.75" hidden="false" customHeight="true" outlineLevel="0" collapsed="false">
      <c r="A50" s="53" t="s">
        <v>328</v>
      </c>
      <c r="B50" s="53"/>
      <c r="C50" s="53"/>
      <c r="D50" s="53"/>
      <c r="E50" s="53"/>
      <c r="F50" s="53"/>
      <c r="G50" s="53"/>
      <c r="H50" s="53"/>
      <c r="I50" s="53"/>
    </row>
    <row r="51" customFormat="false" ht="12.75" hidden="false" customHeight="true" outlineLevel="0" collapsed="false">
      <c r="A51" s="53"/>
      <c r="B51" s="53"/>
    </row>
    <row r="52" customFormat="false" ht="12.75" hidden="false" customHeight="true" outlineLevel="0" collapsed="false">
      <c r="A52" s="327" t="s">
        <v>329</v>
      </c>
      <c r="B52" s="327"/>
      <c r="C52" s="327"/>
      <c r="D52" s="327"/>
      <c r="E52" s="327"/>
      <c r="F52" s="327"/>
      <c r="G52" s="327"/>
      <c r="H52" s="327"/>
      <c r="I52" s="327"/>
    </row>
    <row r="53" customFormat="false" ht="12.75" hidden="false" customHeight="true" outlineLevel="0" collapsed="false">
      <c r="A53" s="328" t="s">
        <v>330</v>
      </c>
      <c r="B53" s="328"/>
      <c r="C53" s="328"/>
      <c r="D53" s="328"/>
      <c r="E53" s="328"/>
      <c r="F53" s="328"/>
      <c r="G53" s="328"/>
      <c r="H53" s="328"/>
      <c r="I53" s="328"/>
    </row>
    <row r="54" customFormat="false" ht="12.75" hidden="false" customHeight="true" outlineLevel="0" collapsed="false">
      <c r="A54" s="328"/>
      <c r="B54" s="328"/>
      <c r="C54" s="328"/>
      <c r="D54" s="328"/>
      <c r="E54" s="328"/>
      <c r="F54" s="328"/>
      <c r="G54" s="328"/>
      <c r="H54" s="328"/>
      <c r="I54" s="328"/>
    </row>
    <row r="55" customFormat="false" ht="12.75" hidden="false" customHeight="true" outlineLevel="0" collapsed="false">
      <c r="A55" s="328"/>
      <c r="B55" s="328"/>
      <c r="C55" s="328"/>
      <c r="D55" s="328"/>
      <c r="E55" s="328"/>
      <c r="F55" s="328"/>
      <c r="G55" s="328"/>
      <c r="H55" s="328"/>
      <c r="I55" s="328"/>
    </row>
    <row r="56" customFormat="false" ht="12.75" hidden="false" customHeight="true" outlineLevel="0" collapsed="false">
      <c r="A56" s="327" t="s">
        <v>331</v>
      </c>
      <c r="B56" s="327"/>
      <c r="C56" s="327"/>
      <c r="D56" s="327"/>
      <c r="E56" s="327"/>
      <c r="F56" s="327"/>
      <c r="G56" s="327"/>
      <c r="H56" s="327"/>
      <c r="I56" s="327"/>
    </row>
    <row r="57" customFormat="false" ht="12.75" hidden="false" customHeight="true" outlineLevel="0" collapsed="false">
      <c r="A57" s="330" t="s">
        <v>332</v>
      </c>
      <c r="B57" s="330"/>
      <c r="C57" s="330"/>
      <c r="D57" s="330"/>
      <c r="E57" s="330"/>
      <c r="F57" s="330"/>
      <c r="G57" s="330"/>
      <c r="H57" s="330"/>
      <c r="I57" s="330"/>
    </row>
    <row r="58" customFormat="false" ht="12.75" hidden="false" customHeight="true" outlineLevel="0" collapsed="false">
      <c r="A58" s="330"/>
      <c r="B58" s="330"/>
      <c r="C58" s="330"/>
      <c r="D58" s="330"/>
      <c r="E58" s="330"/>
      <c r="F58" s="330"/>
      <c r="G58" s="330"/>
      <c r="H58" s="330"/>
      <c r="I58" s="330"/>
    </row>
    <row r="59" customFormat="false" ht="12.75" hidden="false" customHeight="true" outlineLevel="0" collapsed="false">
      <c r="B59" s="53"/>
      <c r="C59" s="53"/>
    </row>
    <row r="60" customFormat="false" ht="12.75" hidden="false" customHeight="true" outlineLevel="0" collapsed="false">
      <c r="A60" s="331" t="s">
        <v>333</v>
      </c>
      <c r="B60" s="331"/>
      <c r="C60" s="331"/>
      <c r="D60" s="331"/>
      <c r="E60" s="331"/>
      <c r="F60" s="331"/>
      <c r="G60" s="331"/>
      <c r="H60" s="331"/>
      <c r="I60" s="331"/>
    </row>
    <row r="61" customFormat="false" ht="12.75" hidden="false" customHeight="true" outlineLevel="0" collapsed="false">
      <c r="A61" s="331"/>
      <c r="B61" s="331"/>
      <c r="C61" s="331"/>
      <c r="D61" s="331"/>
      <c r="E61" s="331"/>
      <c r="F61" s="331"/>
      <c r="G61" s="331"/>
      <c r="H61" s="331"/>
      <c r="I61" s="331"/>
    </row>
    <row r="62" customFormat="false" ht="12.75" hidden="false" customHeight="true" outlineLevel="0" collapsed="false">
      <c r="A62" s="53" t="s">
        <v>334</v>
      </c>
      <c r="B62" s="53"/>
      <c r="C62" s="53"/>
      <c r="D62" s="53"/>
      <c r="E62" s="53"/>
      <c r="F62" s="53"/>
      <c r="G62" s="53"/>
      <c r="H62" s="53"/>
      <c r="I62" s="53"/>
    </row>
    <row r="63" customFormat="false" ht="12.75" hidden="false" customHeight="true" outlineLevel="0" collapsed="false">
      <c r="A63" s="328" t="s">
        <v>335</v>
      </c>
      <c r="B63" s="328"/>
      <c r="C63" s="328"/>
      <c r="D63" s="328"/>
      <c r="E63" s="328"/>
      <c r="F63" s="328"/>
      <c r="G63" s="328"/>
      <c r="H63" s="328"/>
      <c r="I63" s="328"/>
    </row>
    <row r="64" customFormat="false" ht="12.75" hidden="false" customHeight="true" outlineLevel="0" collapsed="false">
      <c r="A64" s="328"/>
      <c r="B64" s="328"/>
      <c r="C64" s="328"/>
      <c r="D64" s="328"/>
      <c r="E64" s="328"/>
      <c r="F64" s="328"/>
      <c r="G64" s="328"/>
      <c r="H64" s="328"/>
      <c r="I64" s="328"/>
    </row>
    <row r="65" customFormat="false" ht="12.75" hidden="false" customHeight="true" outlineLevel="0" collapsed="false">
      <c r="A65" s="328"/>
      <c r="B65" s="328"/>
      <c r="C65" s="328"/>
      <c r="D65" s="328"/>
      <c r="E65" s="328"/>
      <c r="F65" s="328"/>
      <c r="G65" s="328"/>
      <c r="H65" s="328"/>
      <c r="I65" s="328"/>
    </row>
    <row r="66" customFormat="false" ht="12.75" hidden="false" customHeight="true" outlineLevel="0" collapsed="false">
      <c r="A66" s="328"/>
      <c r="B66" s="328"/>
      <c r="C66" s="328"/>
      <c r="D66" s="328"/>
      <c r="E66" s="328"/>
      <c r="F66" s="328"/>
      <c r="G66" s="328"/>
      <c r="H66" s="328"/>
      <c r="I66" s="328"/>
    </row>
    <row r="67" customFormat="false" ht="12.8" hidden="false" customHeight="false" outlineLevel="0" collapsed="false">
      <c r="A67" s="332"/>
      <c r="B67" s="332"/>
      <c r="C67" s="332"/>
      <c r="D67" s="332"/>
      <c r="E67" s="332"/>
      <c r="F67" s="332"/>
      <c r="G67" s="332"/>
      <c r="H67" s="332"/>
      <c r="I67" s="332"/>
    </row>
    <row r="68" customFormat="false" ht="12.8" hidden="false" customHeight="false" outlineLevel="0" collapsed="false">
      <c r="A68" s="332"/>
      <c r="B68" s="332"/>
      <c r="C68" s="332"/>
      <c r="D68" s="332"/>
      <c r="E68" s="332"/>
      <c r="F68" s="332"/>
      <c r="G68" s="332"/>
      <c r="H68" s="332"/>
      <c r="I68" s="332"/>
    </row>
    <row r="69" customFormat="false" ht="12.8" hidden="false" customHeight="false" outlineLevel="0" collapsed="false">
      <c r="A69" s="332"/>
      <c r="B69" s="332"/>
      <c r="C69" s="332"/>
      <c r="D69" s="332"/>
      <c r="E69" s="332"/>
      <c r="F69" s="332"/>
      <c r="G69" s="332"/>
      <c r="H69" s="332"/>
      <c r="I69" s="332"/>
    </row>
    <row r="70" customFormat="false" ht="12.8" hidden="false" customHeight="false" outlineLevel="0" collapsed="false">
      <c r="A70" s="332"/>
      <c r="B70" s="332"/>
      <c r="C70" s="332"/>
      <c r="D70" s="332"/>
      <c r="E70" s="332"/>
      <c r="F70" s="332"/>
      <c r="G70" s="332"/>
      <c r="H70" s="332"/>
      <c r="I70" s="332"/>
    </row>
    <row r="71" customFormat="false" ht="12.8" hidden="false" customHeight="false" outlineLevel="0" collapsed="false">
      <c r="A71" s="332"/>
      <c r="B71" s="332"/>
      <c r="C71" s="332"/>
      <c r="D71" s="332"/>
      <c r="E71" s="332"/>
      <c r="F71" s="332"/>
      <c r="G71" s="332"/>
      <c r="H71" s="332"/>
      <c r="I71" s="332"/>
    </row>
    <row r="72" customFormat="false" ht="12.8" hidden="false" customHeight="false" outlineLevel="0" collapsed="false">
      <c r="A72" s="332"/>
      <c r="B72" s="332"/>
      <c r="C72" s="332"/>
      <c r="D72" s="332"/>
      <c r="E72" s="332"/>
      <c r="F72" s="332"/>
      <c r="G72" s="332"/>
      <c r="H72" s="332"/>
      <c r="I72" s="332"/>
    </row>
    <row r="73" customFormat="false" ht="12.8" hidden="false" customHeight="false" outlineLevel="0" collapsed="false">
      <c r="A73" s="332"/>
      <c r="B73" s="332"/>
      <c r="C73" s="332"/>
      <c r="D73" s="332"/>
      <c r="E73" s="332"/>
      <c r="F73" s="332"/>
      <c r="G73" s="332"/>
      <c r="H73" s="332"/>
      <c r="I73" s="332"/>
    </row>
    <row r="74" customFormat="false" ht="12.8" hidden="false" customHeight="false" outlineLevel="0" collapsed="false">
      <c r="A74" s="332"/>
      <c r="B74" s="332"/>
      <c r="C74" s="332"/>
      <c r="D74" s="332"/>
      <c r="E74" s="332"/>
      <c r="F74" s="332"/>
      <c r="G74" s="332"/>
      <c r="H74" s="332"/>
      <c r="I74" s="332"/>
    </row>
    <row r="75" customFormat="false" ht="12.8" hidden="false" customHeight="false" outlineLevel="0" collapsed="false">
      <c r="A75" s="332"/>
      <c r="B75" s="332"/>
      <c r="C75" s="332"/>
      <c r="D75" s="332"/>
      <c r="E75" s="332"/>
      <c r="F75" s="332"/>
      <c r="G75" s="332"/>
      <c r="H75" s="332"/>
      <c r="I75" s="332"/>
    </row>
    <row r="76" customFormat="false" ht="12.8" hidden="false" customHeight="false" outlineLevel="0" collapsed="false">
      <c r="A76" s="332"/>
      <c r="B76" s="332"/>
      <c r="C76" s="332"/>
      <c r="D76" s="332"/>
      <c r="E76" s="332"/>
      <c r="F76" s="332"/>
      <c r="G76" s="332"/>
      <c r="H76" s="332"/>
      <c r="I76" s="332"/>
    </row>
    <row r="77" customFormat="false" ht="12.8" hidden="false" customHeight="false" outlineLevel="0" collapsed="false">
      <c r="A77" s="332"/>
      <c r="B77" s="332"/>
      <c r="C77" s="332"/>
      <c r="D77" s="332"/>
      <c r="E77" s="332"/>
      <c r="F77" s="332"/>
      <c r="G77" s="332"/>
      <c r="H77" s="332"/>
      <c r="I77" s="332"/>
    </row>
    <row r="78" customFormat="false" ht="12.8" hidden="false" customHeight="false" outlineLevel="0" collapsed="false">
      <c r="A78" s="332"/>
      <c r="B78" s="332"/>
      <c r="C78" s="332"/>
      <c r="D78" s="332"/>
      <c r="E78" s="332"/>
      <c r="F78" s="332"/>
      <c r="G78" s="332"/>
      <c r="H78" s="332"/>
      <c r="I78" s="332"/>
    </row>
    <row r="79" customFormat="false" ht="12.8" hidden="false" customHeight="false" outlineLevel="0" collapsed="false">
      <c r="A79" s="332"/>
      <c r="B79" s="332"/>
      <c r="C79" s="332"/>
      <c r="D79" s="332"/>
      <c r="E79" s="332"/>
      <c r="F79" s="332"/>
      <c r="G79" s="332"/>
      <c r="H79" s="332"/>
      <c r="I79" s="332"/>
    </row>
    <row r="80" customFormat="false" ht="12.8" hidden="false" customHeight="false" outlineLevel="0" collapsed="false">
      <c r="A80" s="332"/>
      <c r="B80" s="332"/>
      <c r="C80" s="332"/>
      <c r="D80" s="332"/>
      <c r="E80" s="332"/>
      <c r="F80" s="332"/>
      <c r="G80" s="332"/>
      <c r="H80" s="332"/>
      <c r="I80" s="332"/>
    </row>
    <row r="81" customFormat="false" ht="12.8" hidden="false" customHeight="false" outlineLevel="0" collapsed="false">
      <c r="A81" s="332"/>
      <c r="B81" s="332"/>
      <c r="C81" s="332"/>
      <c r="D81" s="332"/>
      <c r="E81" s="332"/>
      <c r="F81" s="332"/>
      <c r="G81" s="332"/>
      <c r="H81" s="332"/>
      <c r="I81" s="332"/>
    </row>
    <row r="82" customFormat="false" ht="12.8" hidden="false" customHeight="false" outlineLevel="0" collapsed="false">
      <c r="A82" s="332"/>
      <c r="B82" s="332"/>
      <c r="C82" s="332"/>
      <c r="D82" s="332"/>
      <c r="E82" s="332"/>
      <c r="F82" s="332"/>
      <c r="G82" s="332"/>
      <c r="H82" s="332"/>
      <c r="I82" s="332"/>
    </row>
    <row r="83" customFormat="false" ht="12.8" hidden="false" customHeight="false" outlineLevel="0" collapsed="false">
      <c r="A83" s="332"/>
      <c r="B83" s="332"/>
      <c r="C83" s="332"/>
      <c r="D83" s="332"/>
      <c r="E83" s="332"/>
      <c r="F83" s="332"/>
      <c r="G83" s="332"/>
      <c r="H83" s="332"/>
      <c r="I83" s="332"/>
    </row>
    <row r="84" customFormat="false" ht="12.8" hidden="false" customHeight="false" outlineLevel="0" collapsed="false">
      <c r="A84" s="332"/>
      <c r="B84" s="332"/>
      <c r="C84" s="332"/>
      <c r="D84" s="332"/>
      <c r="E84" s="332"/>
      <c r="F84" s="332"/>
      <c r="G84" s="332"/>
      <c r="H84" s="332"/>
      <c r="I84" s="332"/>
    </row>
    <row r="85" customFormat="false" ht="12.8" hidden="false" customHeight="false" outlineLevel="0" collapsed="false">
      <c r="A85" s="332"/>
      <c r="B85" s="332"/>
      <c r="C85" s="332"/>
      <c r="D85" s="332"/>
      <c r="E85" s="332"/>
      <c r="F85" s="332"/>
      <c r="G85" s="332"/>
      <c r="H85" s="332"/>
      <c r="I85" s="332"/>
    </row>
    <row r="86" customFormat="false" ht="12.8" hidden="false" customHeight="false" outlineLevel="0" collapsed="false">
      <c r="A86" s="332"/>
      <c r="B86" s="332"/>
      <c r="C86" s="332"/>
      <c r="D86" s="332"/>
      <c r="E86" s="332"/>
      <c r="F86" s="332"/>
      <c r="G86" s="332"/>
      <c r="H86" s="332"/>
      <c r="I86" s="332"/>
    </row>
    <row r="87" customFormat="false" ht="12.8" hidden="false" customHeight="false" outlineLevel="0" collapsed="false">
      <c r="A87" s="332"/>
      <c r="B87" s="332"/>
      <c r="C87" s="332"/>
      <c r="D87" s="332"/>
      <c r="E87" s="332"/>
      <c r="F87" s="332"/>
      <c r="G87" s="332"/>
      <c r="H87" s="332"/>
      <c r="I87" s="332"/>
    </row>
    <row r="88" customFormat="false" ht="12.8" hidden="false" customHeight="false" outlineLevel="0" collapsed="false">
      <c r="A88" s="333"/>
      <c r="B88" s="333"/>
      <c r="C88" s="333"/>
      <c r="D88" s="333"/>
      <c r="E88" s="333"/>
      <c r="F88" s="333"/>
      <c r="G88" s="333"/>
      <c r="H88" s="333"/>
      <c r="I88" s="333"/>
    </row>
    <row r="89" customFormat="false" ht="12.8" hidden="false" customHeight="false" outlineLevel="0" collapsed="false">
      <c r="A89" s="333"/>
      <c r="B89" s="333"/>
      <c r="C89" s="333"/>
      <c r="D89" s="333"/>
      <c r="E89" s="333"/>
      <c r="F89" s="333"/>
      <c r="G89" s="333"/>
      <c r="H89" s="333"/>
      <c r="I89" s="333"/>
    </row>
    <row r="90" customFormat="false" ht="12.8" hidden="false" customHeight="false" outlineLevel="0" collapsed="false">
      <c r="A90" s="333"/>
      <c r="B90" s="333"/>
      <c r="C90" s="333"/>
      <c r="D90" s="333"/>
      <c r="E90" s="333"/>
      <c r="F90" s="333"/>
      <c r="G90" s="333"/>
      <c r="H90" s="333"/>
      <c r="I90" s="333"/>
    </row>
    <row r="91" customFormat="false" ht="12.8" hidden="false" customHeight="false" outlineLevel="0" collapsed="false">
      <c r="A91" s="333"/>
      <c r="B91" s="333"/>
      <c r="C91" s="333"/>
      <c r="D91" s="333"/>
      <c r="E91" s="333"/>
      <c r="F91" s="333"/>
      <c r="G91" s="333"/>
      <c r="H91" s="333"/>
      <c r="I91" s="333"/>
    </row>
  </sheetData>
  <sheetProtection sheet="true" objects="true" scenarios="true"/>
  <mergeCells count="37">
    <mergeCell ref="A1:B1"/>
    <mergeCell ref="A3:B3"/>
    <mergeCell ref="C3:D3"/>
    <mergeCell ref="A4:D4"/>
    <mergeCell ref="A5:D5"/>
    <mergeCell ref="A6:D6"/>
    <mergeCell ref="A7:D7"/>
    <mergeCell ref="D8:F8"/>
    <mergeCell ref="A11:B11"/>
    <mergeCell ref="D11:F11"/>
    <mergeCell ref="A13:C13"/>
    <mergeCell ref="D13:F13"/>
    <mergeCell ref="D15:G15"/>
    <mergeCell ref="D17:G17"/>
    <mergeCell ref="D19:G19"/>
    <mergeCell ref="D21:F21"/>
    <mergeCell ref="A23:G23"/>
    <mergeCell ref="A24:I24"/>
    <mergeCell ref="A25:C25"/>
    <mergeCell ref="C27:F27"/>
    <mergeCell ref="A28:I29"/>
    <mergeCell ref="A30:I30"/>
    <mergeCell ref="A32:I33"/>
    <mergeCell ref="A34:I36"/>
    <mergeCell ref="A37:I37"/>
    <mergeCell ref="A38:I38"/>
    <mergeCell ref="A39:I44"/>
    <mergeCell ref="A45:I48"/>
    <mergeCell ref="A49:I49"/>
    <mergeCell ref="A50:I50"/>
    <mergeCell ref="A52:I52"/>
    <mergeCell ref="A53:I55"/>
    <mergeCell ref="A56:I56"/>
    <mergeCell ref="A57:I58"/>
    <mergeCell ref="A60:I61"/>
    <mergeCell ref="A62:I62"/>
    <mergeCell ref="A63:I66"/>
  </mergeCells>
  <hyperlinks>
    <hyperlink ref="D8" r:id="rId1" display="ramachandrahm@hotmail.com"/>
    <hyperlink ref="D11" r:id="rId2" display="rammedisoft.com/ul"/>
    <hyperlink ref="D13" r:id="rId3" display="rammedisoft.com/ll"/>
    <hyperlink ref="D15" r:id="rId4" display="Gazette of 2018"/>
    <hyperlink ref="D17" r:id="rId5" display="Gazette 2001"/>
    <hyperlink ref="D19" r:id="rId6" display="Manual 1981"/>
    <hyperlink ref="D21" r:id="rId7" display="Open Download Page:"/>
  </hyperlinks>
  <printOptions headings="false" gridLines="false" gridLinesSet="true" horizontalCentered="false" verticalCentered="false"/>
  <pageMargins left="0.7875" right="0.7875" top="0.7875" bottom="0.7875" header="0.511811023622047" footer="0.511811023622047"/>
  <pageSetup paperSize="9" scale="79"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7066</TotalTime>
  <Application>LibreOffice/7.3.1.3$Windows_x86 LibreOffice_project/a69ca51ded25f3eefd52d7bf9a5fad8c90b87951</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1996-10-14T23:33:28Z</dcterms:created>
  <dc:creator>Redmi Note 4</dc:creator>
  <dc:description/>
  <dc:language>en-GB</dc:language>
  <cp:lastModifiedBy/>
  <cp:lastPrinted>2021-11-18T19:28:39Z</cp:lastPrinted>
  <dcterms:modified xsi:type="dcterms:W3CDTF">2022-04-15T22:31:18Z</dcterms:modified>
  <cp:revision>718</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0</vt:bool>
  </property>
  <property fmtid="{D5CDD505-2E9C-101B-9397-08002B2CF9AE}" pid="3" name="LinksUpToDate">
    <vt:bool>0</vt:bool>
  </property>
  <property fmtid="{D5CDD505-2E9C-101B-9397-08002B2CF9AE}" pid="4" name="ScaleCrop">
    <vt:bool>0</vt:bool>
  </property>
  <property fmtid="{D5CDD505-2E9C-101B-9397-08002B2CF9AE}" pid="5" name="ShareDoc">
    <vt:bool>0</vt:bool>
  </property>
</Properties>
</file>