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worksheets/_rels/sheet5.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wmf" ContentType="image/x-wmf"/>
  <Override PartName="/xl/media/image2.png" ContentType="image/png"/>
  <Override PartName="/xl/media/image3.wmf" ContentType="image/x-wmf"/>
  <Override PartName="/xl/media/image4.png" ContentType="image/png"/>
  <Override PartName="/xl/media/image5.png" ContentType="image/png"/>
  <Override PartName="/xl/media/image6.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anual Entry Form" sheetId="1" state="visible" r:id="rId3"/>
    <sheet name="Data Entry Form" sheetId="2" state="visible" r:id="rId4"/>
    <sheet name="Form A" sheetId="3" state="visible" r:id="rId5"/>
    <sheet name="Flow Chart" sheetId="4" state="visible" r:id="rId6"/>
    <sheet name="References" sheetId="5" state="visible" r:id="rId7"/>
  </sheets>
  <definedNames>
    <definedName function="false" hidden="false" localSheetId="2" name="_xlnm.Print_Area" vbProcedure="false">'Form A'!$A$1:$O$194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<sst xmlns="http://schemas.openxmlformats.org/spreadsheetml/2006/main" count="1001" uniqueCount="523">
  <si>
    <t xml:space="preserve">Arm Component</t>
  </si>
  <si>
    <t xml:space="preserve">Name:</t>
  </si>
  <si>
    <t xml:space="preserve">AROM</t>
  </si>
  <si>
    <t xml:space="preserve">Right</t>
  </si>
  <si>
    <t xml:space="preserve">Left</t>
  </si>
  <si>
    <t xml:space="preserve">Reg No:</t>
  </si>
  <si>
    <t xml:space="preserve">Date:</t>
  </si>
  <si>
    <t xml:space="preserve">Shoulder Joint
Active ROM
MLS</t>
  </si>
  <si>
    <t xml:space="preserve">Flexion</t>
  </si>
  <si>
    <t xml:space="preserve">1</t>
  </si>
  <si>
    <t xml:space="preserve">Diagnosis:</t>
  </si>
  <si>
    <t xml:space="preserve">Extension</t>
  </si>
  <si>
    <t xml:space="preserve">2</t>
  </si>
  <si>
    <t xml:space="preserve">Abduction </t>
  </si>
  <si>
    <t xml:space="preserve">3</t>
  </si>
  <si>
    <t xml:space="preserve">Adduction</t>
  </si>
  <si>
    <t xml:space="preserve">4</t>
  </si>
  <si>
    <t xml:space="preserve">Department:</t>
  </si>
  <si>
    <t xml:space="preserve">Internal Rotation</t>
  </si>
  <si>
    <t xml:space="preserve">5</t>
  </si>
  <si>
    <t xml:space="preserve">External Rotation</t>
  </si>
  <si>
    <t xml:space="preserve">6</t>
  </si>
  <si>
    <t xml:space="preserve">Arm Component Contd..</t>
  </si>
  <si>
    <t xml:space="preserve">Elbow Joint
Active ROM
MLE</t>
  </si>
  <si>
    <t xml:space="preserve">Flex-Extn arc</t>
  </si>
  <si>
    <t xml:space="preserve">7</t>
  </si>
  <si>
    <t xml:space="preserve">Coordinated Activities (Grds: 0, 3, 5, 7, 9 )</t>
  </si>
  <si>
    <t xml:space="preserve">Pronation</t>
  </si>
  <si>
    <t xml:space="preserve">8</t>
  </si>
  <si>
    <t xml:space="preserve">1. Lifting overhead objects 
(Remove and place at same level)</t>
  </si>
  <si>
    <t xml:space="preserve">Supination</t>
  </si>
  <si>
    <t xml:space="preserve">9</t>
  </si>
  <si>
    <t xml:space="preserve">Wrist Joint
MLW</t>
  </si>
  <si>
    <t xml:space="preserve">10</t>
  </si>
  <si>
    <t xml:space="preserve">2. Touching nose with end of extremity</t>
  </si>
  <si>
    <t xml:space="preserve">11</t>
  </si>
  <si>
    <t xml:space="preserve">3. Eating By Oneself</t>
  </si>
  <si>
    <t xml:space="preserve">Radial deviation</t>
  </si>
  <si>
    <t xml:space="preserve">12</t>
  </si>
  <si>
    <t xml:space="preserve">4. Combing and Plaiting</t>
  </si>
  <si>
    <t xml:space="preserve">Ulnar deviation</t>
  </si>
  <si>
    <t xml:space="preserve">13</t>
  </si>
  <si>
    <t xml:space="preserve">5. Putting on a shirt/kurta</t>
  </si>
  <si>
    <t xml:space="preserve">Thumb CMC Joint</t>
  </si>
  <si>
    <t xml:space="preserve">Abduction</t>
  </si>
  <si>
    <t xml:space="preserve">14</t>
  </si>
  <si>
    <t xml:space="preserve">6. Ablution glass of water</t>
  </si>
  <si>
    <t xml:space="preserve">15</t>
  </si>
  <si>
    <t xml:space="preserve">7. Drinking Glass of water</t>
  </si>
  <si>
    <t xml:space="preserve">16</t>
  </si>
  <si>
    <t xml:space="preserve">8. Buttoning</t>
  </si>
  <si>
    <t xml:space="preserve">Opposition Score</t>
  </si>
  <si>
    <t xml:space="preserve">17</t>
  </si>
  <si>
    <t xml:space="preserve">9. Tie Nara Dhoti</t>
  </si>
  <si>
    <t xml:space="preserve">Thumb MCP Joint</t>
  </si>
  <si>
    <t xml:space="preserve">18</t>
  </si>
  <si>
    <t xml:space="preserve">10. Holding Pen / Writing</t>
  </si>
  <si>
    <t xml:space="preserve">Thumb IP Joint</t>
  </si>
  <si>
    <t xml:space="preserve">19</t>
  </si>
  <si>
    <t xml:space="preserve">Index MCP Joint</t>
  </si>
  <si>
    <t xml:space="preserve">20</t>
  </si>
  <si>
    <t xml:space="preserve">21</t>
  </si>
  <si>
    <t xml:space="preserve">Hand Component</t>
  </si>
  <si>
    <t xml:space="preserve">Index PIP Joint</t>
  </si>
  <si>
    <t xml:space="preserve">22</t>
  </si>
  <si>
    <t xml:space="preserve">Prehension</t>
  </si>
  <si>
    <t xml:space="preserve">Index DIP Joint</t>
  </si>
  <si>
    <t xml:space="preserve">23</t>
  </si>
  <si>
    <t xml:space="preserve">Opposition</t>
  </si>
  <si>
    <t xml:space="preserve">Against Index</t>
  </si>
  <si>
    <t xml:space="preserve">Hyper Extension</t>
  </si>
  <si>
    <t xml:space="preserve">24</t>
  </si>
  <si>
    <t xml:space="preserve">Against Middle</t>
  </si>
  <si>
    <t xml:space="preserve">Middle Finger MCP Joint</t>
  </si>
  <si>
    <t xml:space="preserve">25</t>
  </si>
  <si>
    <t xml:space="preserve">Against Ring</t>
  </si>
  <si>
    <t xml:space="preserve">26</t>
  </si>
  <si>
    <t xml:space="preserve">Against Little</t>
  </si>
  <si>
    <t xml:space="preserve">Middle Finger PIP Joint</t>
  </si>
  <si>
    <t xml:space="preserve">27</t>
  </si>
  <si>
    <t xml:space="preserve">Lateral Pinch Cylindrical Grasp</t>
  </si>
  <si>
    <t xml:space="preserve">Holding Key</t>
  </si>
  <si>
    <t xml:space="preserve">Middle Finger DIP Joint</t>
  </si>
  <si>
    <t xml:space="preserve">28</t>
  </si>
  <si>
    <t xml:space="preserve">4 " dia object</t>
  </si>
  <si>
    <t xml:space="preserve">29</t>
  </si>
  <si>
    <t xml:space="preserve">1 " dia object</t>
  </si>
  <si>
    <t xml:space="preserve">Ring Finger MCP Joint</t>
  </si>
  <si>
    <t xml:space="preserve">30</t>
  </si>
  <si>
    <t xml:space="preserve">Spherical Grasp</t>
  </si>
  <si>
    <t xml:space="preserve">31</t>
  </si>
  <si>
    <t xml:space="preserve">Ring Finger PIP Joint</t>
  </si>
  <si>
    <t xml:space="preserve">32</t>
  </si>
  <si>
    <t xml:space="preserve">Hook Grasp</t>
  </si>
  <si>
    <t xml:space="preserve">Lift Bag</t>
  </si>
  <si>
    <t xml:space="preserve">Ring Finger DIP Joint</t>
  </si>
  <si>
    <t xml:space="preserve">33</t>
  </si>
  <si>
    <t xml:space="preserve">Sensations</t>
  </si>
  <si>
    <t xml:space="preserve">34</t>
  </si>
  <si>
    <t xml:space="preserve">Thumb</t>
  </si>
  <si>
    <t xml:space="preserve">Radial Side</t>
  </si>
  <si>
    <t xml:space="preserve">Little Finger MCP Joint</t>
  </si>
  <si>
    <t xml:space="preserve">35</t>
  </si>
  <si>
    <t xml:space="preserve">Index Finger</t>
  </si>
  <si>
    <t xml:space="preserve">36</t>
  </si>
  <si>
    <t xml:space="preserve">Middle Finger</t>
  </si>
  <si>
    <t xml:space="preserve">Little Finger PIP Joint</t>
  </si>
  <si>
    <t xml:space="preserve">Flexion arc</t>
  </si>
  <si>
    <t xml:space="preserve">37</t>
  </si>
  <si>
    <t xml:space="preserve">Ring Finger</t>
  </si>
  <si>
    <t xml:space="preserve">Little Finger DIP Joint</t>
  </si>
  <si>
    <t xml:space="preserve">38</t>
  </si>
  <si>
    <t xml:space="preserve">Little Finger</t>
  </si>
  <si>
    <t xml:space="preserve">39</t>
  </si>
  <si>
    <t xml:space="preserve">Strength</t>
  </si>
  <si>
    <t xml:space="preserve">Muscle Strength (Grds: 5,4,3,2,1,0)</t>
  </si>
  <si>
    <t xml:space="preserve">Grip Strength</t>
  </si>
  <si>
    <t xml:space="preserve">Clinical Method</t>
  </si>
  <si>
    <t xml:space="preserve">Shoulder Joint</t>
  </si>
  <si>
    <t xml:space="preserve">Pinch Strength</t>
  </si>
  <si>
    <t xml:space="preserve">Rotation - Ext</t>
  </si>
  <si>
    <t xml:space="preserve">Rotation - Int</t>
  </si>
  <si>
    <t xml:space="preserve">Additional Weightage</t>
  </si>
  <si>
    <t xml:space="preserve">Non Limited Additional Weightage</t>
  </si>
  <si>
    <t xml:space="preserve">Yes/No</t>
  </si>
  <si>
    <t xml:space="preserve">Elbow Joint</t>
  </si>
  <si>
    <t xml:space="preserve">Shortening in inches</t>
  </si>
  <si>
    <t xml:space="preserve">10% Limited Additional Weightage (Grds Assorted)</t>
  </si>
  <si>
    <r>
      <rPr>
        <sz val="10"/>
        <color theme="1"/>
        <rFont val="Arial"/>
        <family val="0"/>
        <charset val="1"/>
      </rPr>
      <t xml:space="preserve">Pain</t>
    </r>
    <r>
      <rPr>
        <sz val="11"/>
        <color theme="1"/>
        <rFont val="Arial"/>
        <family val="0"/>
        <charset val="1"/>
      </rPr>
      <t xml:space="preserve"> </t>
    </r>
    <r>
      <rPr>
        <sz val="8"/>
        <color theme="1"/>
        <rFont val="Arial"/>
        <family val="0"/>
        <charset val="1"/>
      </rPr>
      <t xml:space="preserve">(Mild 3, Mod 6, Severe 9)</t>
    </r>
  </si>
  <si>
    <r>
      <rPr>
        <sz val="9"/>
        <color theme="1"/>
        <rFont val="Arial"/>
        <family val="0"/>
        <charset val="1"/>
      </rPr>
      <t xml:space="preserve">Complications</t>
    </r>
    <r>
      <rPr>
        <sz val="7"/>
        <color theme="1"/>
        <rFont val="Arial"/>
        <family val="0"/>
        <charset val="1"/>
      </rPr>
      <t xml:space="preserve"> (Superficial 3, Deep 6)</t>
    </r>
  </si>
  <si>
    <t xml:space="preserve">Wrist Joint</t>
  </si>
  <si>
    <t xml:space="preserve">Dorsiflexion</t>
  </si>
  <si>
    <r>
      <rPr>
        <sz val="9"/>
        <color theme="1"/>
        <rFont val="Arial"/>
        <family val="0"/>
        <charset val="1"/>
      </rPr>
      <t xml:space="preserve">Deformity</t>
    </r>
    <r>
      <rPr>
        <sz val="7"/>
        <color theme="1"/>
        <rFont val="Arial"/>
        <family val="0"/>
        <charset val="1"/>
      </rPr>
      <t xml:space="preserve"> (Functional 3,Non functional 6)</t>
    </r>
  </si>
  <si>
    <t xml:space="preserve">Palmar Flexion</t>
  </si>
  <si>
    <t xml:space="preserve">Loss of Sensation
(Complete 9, Partial 6)</t>
  </si>
  <si>
    <t xml:space="preserve">Radial Dev.</t>
  </si>
  <si>
    <t xml:space="preserve">Ulnar Dev.</t>
  </si>
  <si>
    <t xml:space="preserve">Page 1 of 5</t>
  </si>
  <si>
    <t xml:space="preserve">Assessment of Permanent Physical Impairment in Upper Limb</t>
  </si>
  <si>
    <t xml:space="preserve">(Score Sheet of Impairment in upper limb function)*</t>
  </si>
  <si>
    <t xml:space="preserve">Date Here</t>
  </si>
  <si>
    <t xml:space="preserve">Name Here</t>
  </si>
  <si>
    <t xml:space="preserve">Age:</t>
  </si>
  <si>
    <t xml:space="preserve">Age here</t>
  </si>
  <si>
    <t xml:space="preserve">Gender:</t>
  </si>
  <si>
    <t xml:space="preserve">Gender</t>
  </si>
  <si>
    <t xml:space="preserve">Department</t>
  </si>
  <si>
    <t xml:space="preserve">Reg No</t>
  </si>
  <si>
    <t xml:space="preserve">Reg No Here</t>
  </si>
  <si>
    <t xml:space="preserve">Diagnosis</t>
  </si>
  <si>
    <t xml:space="preserve">Diagnosis Here</t>
  </si>
  <si>
    <t xml:space="preserve">Address</t>
  </si>
  <si>
    <t xml:space="preserve">Address Here</t>
  </si>
  <si>
    <t xml:space="preserve">* THE GAZETTE OF INDIA :  CG-DL-E-15032024-253066 No. 1272 EXTRAORDINARY [PART II—SEC. 3(ii)] MINISTRY OF SOCIAL JUSTICE AND EMPOWERMENT [Department of Empowerment of Persons with Disabilities (Divyangjan)] NOTIFICATION: New Delhi, the 12th March, 2024. S.O. 1338(E).—In exercise of the power conferred by Section 56 of the Rights of Persons with Disabilities Act, 2016 (49 of 2016) and in supersession of notification issued vide No. 16-21/2013-DD-III dated 25th April, 2016 and No. 16-9/2014-DD-III [S.O. 76 (E) Dated 4thJanuary, 2018] P 456-459 and Form A. (Appendix II - assessment proforma for upper extremity P 524)</t>
  </si>
  <si>
    <r>
      <rPr>
        <sz val="10"/>
        <color theme="1"/>
        <rFont val="Arial"/>
        <family val="0"/>
        <charset val="1"/>
      </rPr>
      <t xml:space="preserve">Upper Limb Arm Component
</t>
    </r>
    <r>
      <rPr>
        <sz val="8"/>
        <color theme="1"/>
        <rFont val="Arial"/>
        <family val="0"/>
        <charset val="1"/>
      </rPr>
      <t xml:space="preserve">Division 1: Active ROM                                            Weightage: Shoulder 20, Elbow 20, Wrist 20 and Hand 40 Total Max value 90</t>
    </r>
  </si>
  <si>
    <t xml:space="preserve">Sub Division</t>
  </si>
  <si>
    <t xml:space="preserve">Max. Value</t>
  </si>
  <si>
    <t xml:space="preserve">Area</t>
  </si>
  <si>
    <t xml:space="preserve">Area particulars</t>
  </si>
  <si>
    <t xml:space="preserve">SN.</t>
  </si>
  <si>
    <t xml:space="preserve">Normal Value (Std) §</t>
  </si>
  <si>
    <t xml:space="preserve">Observed Value Rt</t>
  </si>
  <si>
    <t xml:space="preserve">Observed Value Lt</t>
  </si>
  <si>
    <t xml:space="preserve">%age Loss Rt</t>
  </si>
  <si>
    <t xml:space="preserve">%age Loss Lt</t>
  </si>
  <si>
    <t xml:space="preserve">AROM Arm 
Component 
excluding 
Hand joints</t>
  </si>
  <si>
    <t xml:space="preserve">Mean % loss of Active ROM of Shoulder Joint</t>
  </si>
  <si>
    <t xml:space="preserve">Extent of Involvement:</t>
  </si>
  <si>
    <t xml:space="preserve">MLS = 20% Weighted Mean %age Loss:</t>
  </si>
  <si>
    <t xml:space="preserve">Flexion Extension arc</t>
  </si>
  <si>
    <t xml:space="preserve">Mean % loss of Active ROM of Elbow Joint</t>
  </si>
  <si>
    <t xml:space="preserve">Extent of Involvement</t>
  </si>
  <si>
    <t xml:space="preserve">MLE = 20% Weighted Mean %age Loss:</t>
  </si>
  <si>
    <t xml:space="preserve">Mean % loss of Active ROM of Wrist Joint</t>
  </si>
  <si>
    <t xml:space="preserve">MLW = 10% Weighted Mean %age Loss:</t>
  </si>
  <si>
    <t xml:space="preserve">AROM Hand Joints with maximum value of 40% is tabulated in the next page.</t>
  </si>
  <si>
    <t xml:space="preserve">§ Movements taken from page 529 – 530, Appendix III (Average Normal Range (degrees) at different Joints)</t>
  </si>
  <si>
    <t xml:space="preserve">Contd ..</t>
  </si>
  <si>
    <t xml:space="preserve">…continued.</t>
  </si>
  <si>
    <t xml:space="preserve">Page 2 of 5</t>
  </si>
  <si>
    <t xml:space="preserve">( Score Sheet )</t>
  </si>
  <si>
    <t xml:space="preserve">Date :</t>
  </si>
  <si>
    <t xml:space="preserve">Name :</t>
  </si>
  <si>
    <t xml:space="preserve">Age :</t>
  </si>
  <si>
    <t xml:space="preserve">Gender :</t>
  </si>
  <si>
    <r>
      <rPr>
        <sz val="10"/>
        <color theme="1"/>
        <rFont val="Arial"/>
        <family val="0"/>
        <charset val="1"/>
      </rPr>
      <t xml:space="preserve">Upper Limb Arm Component:
</t>
    </r>
    <r>
      <rPr>
        <sz val="8"/>
        <color theme="1"/>
        <rFont val="Arial"/>
        <family val="0"/>
        <charset val="1"/>
      </rPr>
      <t xml:space="preserve">..Contd Division 1: Active ROM                           Weightage: Shoulder 20, Elbow 20, Wrist 20 and Hand 40 Total Max value 90</t>
    </r>
  </si>
  <si>
    <t xml:space="preserve">MLH</t>
  </si>
  <si>
    <t xml:space="preserve">AROM Loss Hand MLH Max Value 40%
Raywise weightage Thumb 30/55, Index 15/55, MIddle finger 5/55, Ring Finger 3/55 and Little Finger 2/55.</t>
  </si>
  <si>
    <t xml:space="preserve">Ray of Hand (Finger)</t>
  </si>
  <si>
    <t xml:space="preserve">Thumb AROM
 (wt 30/55 of Hand AROM)</t>
  </si>
  <si>
    <t xml:space="preserve">Opposition
(Full = 100)</t>
  </si>
  <si>
    <t xml:space="preserve">Mean % loss of Active ROM of Thumb Joints </t>
  </si>
  <si>
    <t xml:space="preserve">30/55 Hand Weightage applied to loss of AROM of thumb w.r.t Hand</t>
  </si>
  <si>
    <t xml:space="preserve">Index Finger AROM
 (wt 15/55 of Hand AROM)
</t>
  </si>
  <si>
    <t xml:space="preserve">Mean % loss of Active ROM of Index Finger Joints </t>
  </si>
  <si>
    <t xml:space="preserve">15/55 Hand Weightage applied to loss of AROM of index finger w.r.t Hand</t>
  </si>
  <si>
    <t xml:space="preserve">Middle Finger AROM
 (wt 5/55 of Hand AROM)</t>
  </si>
  <si>
    <t xml:space="preserve">Mean % loss of Active ROM of Middle Finger Joints </t>
  </si>
  <si>
    <t xml:space="preserve">5/55 Hand Weightage applied to loss of AROM of Middle finger w.r.t Hand</t>
  </si>
  <si>
    <t xml:space="preserve">Ring Finger AROM
 (wt 3/55 of Hand AROM)</t>
  </si>
  <si>
    <t xml:space="preserve">Mean % loss of Active ROM of Ring Finger Joints </t>
  </si>
  <si>
    <t xml:space="preserve">3/55 Hand Weightage applied to loss of AROM of Ring finger w.r.t Hand</t>
  </si>
  <si>
    <t xml:space="preserve">Little Finger AROM
 (wt 2/55 of Hand AROM)</t>
  </si>
  <si>
    <t xml:space="preserve">Mean % loss of Active ROM of Little Finger Joints </t>
  </si>
  <si>
    <t xml:space="preserve">2/55 Hand Weightage applied to loss of AROM of Little finger w.r.t Hand</t>
  </si>
  <si>
    <t xml:space="preserve"> Total mean %age Loss of Active ROM of Hand (All Rays together)
* Hand Weightage raywise applied: D1 30/55,D2 15/55, D3 5/55, D4 3/55, D5 2/55</t>
  </si>
  <si>
    <t xml:space="preserve">MLH = 40% Weightage for Hand Joints Involvement</t>
  </si>
  <si>
    <t xml:space="preserve">MLA =Total %age Weighted Movement Loss in Arm Component = 
MLS + MLE + MLW + MLH = </t>
  </si>
  <si>
    <t xml:space="preserve">* Ray wise Hand weightages based on Table 5.2. Upper Limb Amputations: No 10 and No 13. -  page 466</t>
  </si>
  <si>
    <t xml:space="preserve">Continued…</t>
  </si>
  <si>
    <t xml:space="preserve">Page 3 of 5</t>
  </si>
  <si>
    <r>
      <rPr>
        <b val="true"/>
        <sz val="10"/>
        <color theme="1"/>
        <rFont val="Arial"/>
        <family val="0"/>
        <charset val="1"/>
      </rPr>
      <t xml:space="preserve">Upper Limb Arm Component:
</t>
    </r>
    <r>
      <rPr>
        <sz val="8"/>
        <color theme="1"/>
        <rFont val="Arial"/>
        <family val="0"/>
        <charset val="1"/>
      </rPr>
      <t xml:space="preserve">.                                                                                           </t>
    </r>
    <r>
      <rPr>
        <sz val="10"/>
        <color theme="1"/>
        <rFont val="Arial"/>
        <family val="0"/>
        <charset val="1"/>
      </rPr>
      <t xml:space="preserve">Division 2: Muscle Strength </t>
    </r>
    <r>
      <rPr>
        <sz val="8"/>
        <color theme="1"/>
        <rFont val="Arial"/>
        <family val="0"/>
        <charset val="1"/>
      </rPr>
      <t xml:space="preserve">                                                             Maximum value 90</t>
    </r>
  </si>
  <si>
    <t xml:space="preserve">Strength Loss Shoulder SLS
(Max 30)</t>
  </si>
  <si>
    <t xml:space="preserve">Shoulder Joint
Strength</t>
  </si>
  <si>
    <t xml:space="preserve">Mean % loss</t>
  </si>
  <si>
    <t xml:space="preserve">SLS =30% Weighted Mean %age Loss:</t>
  </si>
  <si>
    <t xml:space="preserve">Strength Loss Elbow SLE
(Max 30)</t>
  </si>
  <si>
    <t xml:space="preserve">Elbow Joint
Strength</t>
  </si>
  <si>
    <t xml:space="preserve">SLE = 30% Weighted Mean %age Loss:</t>
  </si>
  <si>
    <t xml:space="preserve">Strength Loss Wrist SLW
(Max 30)</t>
  </si>
  <si>
    <t xml:space="preserve">Wrist Joint
Strength</t>
  </si>
  <si>
    <t xml:space="preserve">SLW = 30%  Weighted Mean %age Loss:</t>
  </si>
  <si>
    <t xml:space="preserve">SLA = Total %age Weighted Strength Loss in Arm Component = 
SLS + SLE + SLW = </t>
  </si>
  <si>
    <t xml:space="preserve">Upper Limb Arm Component:
.                                         Division 3: Coordinated Activities                 Maximum value 90</t>
  </si>
  <si>
    <t xml:space="preserve">Activities</t>
  </si>
  <si>
    <t xml:space="preserve"> Loss Rt
In %age</t>
  </si>
  <si>
    <t xml:space="preserve">Loss Lt
In %age</t>
  </si>
  <si>
    <t xml:space="preserve">Coordinated Activities</t>
  </si>
  <si>
    <t xml:space="preserve">0 No Limitations</t>
  </si>
  <si>
    <t xml:space="preserve">3 Mildly Impaired</t>
  </si>
  <si>
    <t xml:space="preserve">5 Moderately Impaired</t>
  </si>
  <si>
    <t xml:space="preserve">3. Eating by oneself</t>
  </si>
  <si>
    <t xml:space="preserve">7 Severely Impaired</t>
  </si>
  <si>
    <t xml:space="preserve">4. Grooming, Combing and Plaiting</t>
  </si>
  <si>
    <t xml:space="preserve">9 Totally Impaired</t>
  </si>
  <si>
    <t xml:space="preserve">5. Putting on a shirt/kurta/upper garment</t>
  </si>
  <si>
    <t xml:space="preserve">6. Activity of Ablution (Cleaning Self after toileting)</t>
  </si>
  <si>
    <t xml:space="preserve">7. Drinking Water holding a Glass/tumbler</t>
  </si>
  <si>
    <t xml:space="preserve">8. Buttoning / unbuttoning</t>
  </si>
  <si>
    <t xml:space="preserve">9. Putting on lower garment / Tie Nara, Dhoti / using Zip</t>
  </si>
  <si>
    <t xml:space="preserve">10. Holding a Pen/pencil and Writing</t>
  </si>
  <si>
    <t xml:space="preserve">Total ALA = Total Coordinated Activity Loss in Arm Component =</t>
  </si>
  <si>
    <t xml:space="preserve">Arrangement of summary % loss in divisions of Arm component of Upper Limb in decreasing order</t>
  </si>
  <si>
    <t xml:space="preserve">Magnitude of Involvement</t>
  </si>
  <si>
    <t xml:space="preserve">Right Side</t>
  </si>
  <si>
    <t xml:space="preserve">Left Side</t>
  </si>
  <si>
    <t xml:space="preserve">Greatest (1st step a)</t>
  </si>
  <si>
    <t xml:space="preserve">Middle (1st step b)</t>
  </si>
  <si>
    <t xml:space="preserve">Least (Second step b)</t>
  </si>
  <si>
    <t xml:space="preserve">Application of combining formula a + (b(90-a)/90)  * in two stages</t>
  </si>
  <si>
    <t xml:space="preserve">Total Value of Permanent Physical Impairment of Arm component of Upper Limb</t>
  </si>
  <si>
    <t xml:space="preserve">Contd..</t>
  </si>
  <si>
    <t xml:space="preserve">Page 4 of 5</t>
  </si>
  <si>
    <t xml:space="preserve">Upper Limb</t>
  </si>
  <si>
    <t xml:space="preserve">Hand</t>
  </si>
  <si>
    <t xml:space="preserve">Component</t>
  </si>
  <si>
    <t xml:space="preserve">Group Name</t>
  </si>
  <si>
    <t xml:space="preserve">Sub Group</t>
  </si>
  <si>
    <t xml:space="preserve">Sub-Group particulars</t>
  </si>
  <si>
    <t xml:space="preserve">§Normal Value (Std) in %age</t>
  </si>
  <si>
    <t xml:space="preserve">Loss % 
Rt</t>
  </si>
  <si>
    <t xml:space="preserve">Loss % 
Lt</t>
  </si>
  <si>
    <t xml:space="preserve">Prehension PLH</t>
  </si>
  <si>
    <t xml:space="preserve">2 or 3 or 5 = Possible or Normal</t>
  </si>
  <si>
    <t xml:space="preserve">0 = Not possible</t>
  </si>
  <si>
    <t xml:space="preserve">Lateral Pinch</t>
  </si>
  <si>
    <t xml:space="preserve">Cylindrical Grasp</t>
  </si>
  <si>
    <t xml:space="preserve">Total PLH = Total Prehension Loss in Hand Component</t>
  </si>
  <si>
    <t xml:space="preserve">Extent of Involvement =</t>
  </si>
  <si>
    <t xml:space="preserve">Sensations NLH</t>
  </si>
  <si>
    <t xml:space="preserve">Give values from the drop down list according to the observed values</t>
  </si>
  <si>
    <t xml:space="preserve">Total NLH = Total Sensation Loss in Hand Component</t>
  </si>
  <si>
    <t xml:space="preserve">Strength SLH</t>
  </si>
  <si>
    <t xml:space="preserve">4 % per grade of 1 to 5</t>
  </si>
  <si>
    <t xml:space="preserve">Wt = 20</t>
  </si>
  <si>
    <t xml:space="preserve">2 % per grade of 1 to 5</t>
  </si>
  <si>
    <t xml:space="preserve">Wt = 10</t>
  </si>
  <si>
    <t xml:space="preserve">Total SLH = Total Strength Loss in Hand Component</t>
  </si>
  <si>
    <t xml:space="preserve">Total Value of Permanent Physical Impairment of Hand component of Upper Limb</t>
  </si>
  <si>
    <t xml:space="preserve">(Obtained by ADDING loss of prehension (PLH), sensations (NLH) and strength (SLH))</t>
  </si>
  <si>
    <t xml:space="preserve">Maximum Allowed</t>
  </si>
  <si>
    <t xml:space="preserve">Page 5 of 5</t>
  </si>
  <si>
    <t xml:space="preserve">Summary values of Permanent Physical Impairment of Upper Limb for Arm and Hand components</t>
  </si>
  <si>
    <t xml:space="preserve">(After applying combining Formula, and Maximum value allowed for a and b or both is 90)</t>
  </si>
  <si>
    <t xml:space="preserve">a + (b(90-a)/90) </t>
  </si>
  <si>
    <r>
      <rPr>
        <b val="true"/>
        <sz val="11"/>
        <color theme="1"/>
        <rFont val="Arial"/>
        <family val="0"/>
        <charset val="1"/>
      </rPr>
      <t xml:space="preserve">Combined Value (AC&amp;HC)
</t>
    </r>
    <r>
      <rPr>
        <b val="true"/>
        <sz val="7"/>
        <color theme="1"/>
        <rFont val="Arial"/>
        <family val="0"/>
        <charset val="1"/>
      </rPr>
      <t xml:space="preserve">(Summary Value of Functional Loss)</t>
    </r>
  </si>
  <si>
    <r>
      <rPr>
        <b val="true"/>
        <sz val="12"/>
        <color theme="1"/>
        <rFont val="Arial"/>
        <family val="0"/>
        <charset val="1"/>
      </rPr>
      <t xml:space="preserve">Upper Limb – Additional Weightage</t>
    </r>
    <r>
      <rPr>
        <b val="true"/>
        <vertAlign val="superscript"/>
        <sz val="12"/>
        <color theme="1"/>
        <rFont val="Arial"/>
        <family val="0"/>
        <charset val="1"/>
      </rPr>
      <t xml:space="preserve"> ‡</t>
    </r>
  </si>
  <si>
    <t xml:space="preserve">Relative 10%</t>
  </si>
  <si>
    <t xml:space="preserve">Description</t>
  </si>
  <si>
    <t xml:space="preserve">Wt</t>
  </si>
  <si>
    <t xml:space="preserve">Particulars</t>
  </si>
  <si>
    <t xml:space="preserve">10% for Yes / 0 for No</t>
  </si>
  <si>
    <t xml:space="preserve">0 / 10</t>
  </si>
  <si>
    <t xml:space="preserve">Yes or No</t>
  </si>
  <si>
    <t xml:space="preserve">No</t>
  </si>
  <si>
    <t xml:space="preserve">* 2% / inch after 1 inch</t>
  </si>
  <si>
    <t xml:space="preserve">Depends</t>
  </si>
  <si>
    <t xml:space="preserve">10% Limited Additional Weightage</t>
  </si>
  <si>
    <t xml:space="preserve">0 / 3 / 6</t>
  </si>
  <si>
    <r>
      <rPr>
        <sz val="9"/>
        <color theme="1"/>
        <rFont val="Arial"/>
        <family val="0"/>
        <charset val="1"/>
      </rPr>
      <t xml:space="preserve">Deformity</t>
    </r>
    <r>
      <rPr>
        <sz val="7"/>
        <color theme="1"/>
        <rFont val="Arial"/>
        <family val="0"/>
        <charset val="1"/>
      </rPr>
      <t xml:space="preserve"> (Functional 3, Non functional 6)</t>
    </r>
  </si>
  <si>
    <t xml:space="preserve">0 / 3 / 6 / 9</t>
  </si>
  <si>
    <t xml:space="preserve">(In arm component)</t>
  </si>
  <si>
    <r>
      <rPr>
        <sz val="8"/>
        <color theme="1"/>
        <rFont val="Arial"/>
        <family val="0"/>
        <charset val="1"/>
      </rPr>
      <t xml:space="preserve">Loss of Sensation </t>
    </r>
    <r>
      <rPr>
        <sz val="7"/>
        <color theme="1"/>
        <rFont val="Arial"/>
        <family val="0"/>
        <charset val="1"/>
      </rPr>
      <t xml:space="preserve">(Complete 9, Partial 6)</t>
    </r>
  </si>
  <si>
    <t xml:space="preserve">Total 10% Limited Additional Weightage for upper limb (Lower of ‘EXC’ and ‘ALC’)</t>
  </si>
  <si>
    <t xml:space="preserve">Note:-</t>
  </si>
  <si>
    <t xml:space="preserve">'AW’ = Final Additional Weightage (Non Limited + 10% Limited)</t>
  </si>
  <si>
    <t xml:space="preserve">Examples for Complications : Abnormal Mobility, Non union, Infection.
Examples for Deformity: Contractures, Cosmetic Appearance, Malalignment.</t>
  </si>
  <si>
    <t xml:space="preserve">Final Percentage of Permanent Physical Impairment in relation to Upper Limb</t>
  </si>
  <si>
    <t xml:space="preserve"> (Summary value of losses in arm (AC) and hand (HC) components + additional weightage (AW))</t>
  </si>
  <si>
    <t xml:space="preserve">Composite Combining Formula </t>
  </si>
  <si>
    <t xml:space="preserve">a + (b(100 – a) / 100) </t>
  </si>
  <si>
    <t xml:space="preserve">Before rounding</t>
  </si>
  <si>
    <t xml:space="preserve">Final Total:</t>
  </si>
  <si>
    <t xml:space="preserve">(Max 100%)</t>
  </si>
  <si>
    <t xml:space="preserve">*The total value of dissimilar components or divisions is obtained by using following Combining Formula</t>
  </si>
  <si>
    <t xml:space="preserve">a + (b(90-a)/90) where a = higher value and b = lower value</t>
  </si>
  <si>
    <t xml:space="preserve">§ Normal Value (Std) Normal Value in population or in the unaffected side.</t>
  </si>
  <si>
    <t xml:space="preserve">Guidelines from page 457 of E gazette is Applied (Mild – less than  1/3, Moderate – up to 2/3, Severe – almost total) Weightage allowed Shoulder = up to 20%, Elbow= up to 20%, Wrist= up to 10% and Hand= up to 40% in AROM division of Arm Component</t>
  </si>
  <si>
    <t xml:space="preserve">Guidelines from page 67 of E gazette is Applied 
(Mild – less than  1/3, Moderate – up to 2/3, Severe – almost total) 
Weightage allowed Shoulder = up to 20%, Elbow= up to 20%, Wrist= up to 10% and Hand= up to 40%</t>
  </si>
  <si>
    <t xml:space="preserve">** End of Score Sheet **</t>
  </si>
  <si>
    <t xml:space="preserve">Appendix II</t>
  </si>
  <si>
    <t xml:space="preserve">Page no 524 The Gazette of India: Extra Ordinary CG-DL-E-15032024-253066 REGD. No. D. L.-33004/99 [PartII Sec .3(ii)]</t>
  </si>
  <si>
    <t xml:space="preserve">FORM A: ASSESSMENT PROFORMA FOR UPPER EXTREMITY</t>
  </si>
  <si>
    <t xml:space="preserve">Page 1 of 4</t>
  </si>
  <si>
    <t xml:space="preserve">Identifiers</t>
  </si>
  <si>
    <t xml:space="preserve">Register No</t>
  </si>
  <si>
    <t xml:space="preserve">..Contd</t>
  </si>
  <si>
    <t xml:space="preserve">Page 2 of 4 </t>
  </si>
  <si>
    <t xml:space="preserve">Page 2 of 4</t>
  </si>
  <si>
    <t xml:space="preserve">ARM COMPONENT AC (Max. Total Value 90%)</t>
  </si>
  <si>
    <t xml:space="preserve">AROM Division Max. 90%</t>
  </si>
  <si>
    <t xml:space="preserve">Sub Component</t>
  </si>
  <si>
    <t xml:space="preserve">Mean % loss
R Side       L Side</t>
  </si>
  <si>
    <t xml:space="preserve">(Weighted Mean)
Summary % loss
R Side       L Side</t>
  </si>
  <si>
    <t xml:space="preserve">Combining Value
of Division
R Side       L Side</t>
  </si>
  <si>
    <t xml:space="preserve">Component Value
R Side       L Side</t>
  </si>
  <si>
    <r>
      <rPr>
        <sz val="6"/>
        <color theme="1"/>
        <rFont val="Arial"/>
        <family val="0"/>
        <charset val="1"/>
      </rPr>
      <t xml:space="preserve">AROM</t>
    </r>
    <r>
      <rPr>
        <sz val="11"/>
        <color theme="1"/>
        <rFont val="Arial"/>
        <family val="0"/>
        <charset val="1"/>
      </rPr>
      <t xml:space="preserve"> Shoulder
</t>
    </r>
    <r>
      <rPr>
        <sz val="7"/>
        <color theme="1"/>
        <rFont val="Arial"/>
        <family val="0"/>
        <charset val="1"/>
      </rPr>
      <t xml:space="preserve">(Weight 20)</t>
    </r>
  </si>
  <si>
    <t xml:space="preserve">`</t>
  </si>
  <si>
    <t xml:space="preserve">Internal Rotn</t>
  </si>
  <si>
    <t xml:space="preserve">External Rotn</t>
  </si>
  <si>
    <r>
      <rPr>
        <sz val="6"/>
        <color theme="1"/>
        <rFont val="Arial"/>
        <family val="0"/>
        <charset val="1"/>
      </rPr>
      <t xml:space="preserve">AROM</t>
    </r>
    <r>
      <rPr>
        <sz val="11"/>
        <color theme="1"/>
        <rFont val="Arial"/>
        <family val="0"/>
        <charset val="1"/>
      </rPr>
      <t xml:space="preserve"> Elbow
</t>
    </r>
    <r>
      <rPr>
        <sz val="6"/>
        <color theme="1"/>
        <rFont val="Arial"/>
        <family val="0"/>
        <charset val="1"/>
      </rPr>
      <t xml:space="preserve">(Weight 20)</t>
    </r>
  </si>
  <si>
    <r>
      <rPr>
        <sz val="11"/>
        <color theme="1"/>
        <rFont val="Arial"/>
        <family val="0"/>
        <charset val="1"/>
      </rPr>
      <t xml:space="preserve">AROM Wrist
</t>
    </r>
    <r>
      <rPr>
        <sz val="6"/>
        <color theme="1"/>
        <rFont val="Arial"/>
        <family val="0"/>
        <charset val="1"/>
      </rPr>
      <t xml:space="preserve">(Weight 10)</t>
    </r>
  </si>
  <si>
    <t xml:space="preserve">Mean % loss R Side</t>
  </si>
  <si>
    <t xml:space="preserve">Wtd Finger loss% R-Side</t>
  </si>
  <si>
    <t xml:space="preserve">Wtd Finger loss% 
L-Side</t>
  </si>
  <si>
    <t xml:space="preserve">AROM Loss of 
Right Hand</t>
  </si>
  <si>
    <t xml:space="preserve">AROM Loss of 
Left Hand</t>
  </si>
  <si>
    <r>
      <rPr>
        <sz val="11"/>
        <color theme="1"/>
        <rFont val="Arial"/>
        <family val="0"/>
        <charset val="1"/>
      </rPr>
      <t xml:space="preserve">AROM Hand
</t>
    </r>
    <r>
      <rPr>
        <sz val="6"/>
        <color theme="1"/>
        <rFont val="Arial"/>
        <family val="0"/>
        <charset val="1"/>
      </rPr>
      <t xml:space="preserve">(Weight 40)</t>
    </r>
  </si>
  <si>
    <t xml:space="preserve">Thumb Wt 30/55</t>
  </si>
  <si>
    <t xml:space="preserve">Index Finger Wt 15/55</t>
  </si>
  <si>
    <t xml:space="preserve">Middle Finger Wt 5/55</t>
  </si>
  <si>
    <t xml:space="preserve">Ring Finger Wt 3/55</t>
  </si>
  <si>
    <t xml:space="preserve">Little Finger Wt 2/55</t>
  </si>
  <si>
    <t xml:space="preserve">Strength Division Max. 90%</t>
  </si>
  <si>
    <r>
      <rPr>
        <sz val="6"/>
        <color theme="1"/>
        <rFont val="Arial"/>
        <family val="0"/>
        <charset val="1"/>
      </rPr>
      <t xml:space="preserve">Strength</t>
    </r>
    <r>
      <rPr>
        <sz val="11"/>
        <color theme="1"/>
        <rFont val="Arial"/>
        <family val="0"/>
        <charset val="1"/>
      </rPr>
      <t xml:space="preserve"> Shoulder
</t>
    </r>
    <r>
      <rPr>
        <sz val="7"/>
        <color theme="1"/>
        <rFont val="Arial"/>
        <family val="0"/>
        <charset val="1"/>
      </rPr>
      <t xml:space="preserve">(Weight 30)</t>
    </r>
  </si>
  <si>
    <r>
      <rPr>
        <sz val="6"/>
        <color theme="1"/>
        <rFont val="Arial"/>
        <family val="0"/>
        <charset val="1"/>
      </rPr>
      <t xml:space="preserve">Strength</t>
    </r>
    <r>
      <rPr>
        <sz val="11"/>
        <color theme="1"/>
        <rFont val="Arial"/>
        <family val="0"/>
        <charset val="1"/>
      </rPr>
      <t xml:space="preserve"> Elbow
</t>
    </r>
    <r>
      <rPr>
        <sz val="6"/>
        <color theme="1"/>
        <rFont val="Arial"/>
        <family val="0"/>
        <charset val="1"/>
      </rPr>
      <t xml:space="preserve">(Weight 30)</t>
    </r>
  </si>
  <si>
    <r>
      <rPr>
        <sz val="11"/>
        <color theme="1"/>
        <rFont val="Arial"/>
        <family val="0"/>
        <charset val="1"/>
      </rPr>
      <t xml:space="preserve">Strength Wrist
</t>
    </r>
    <r>
      <rPr>
        <sz val="6"/>
        <color theme="1"/>
        <rFont val="Arial"/>
        <family val="0"/>
        <charset val="1"/>
      </rPr>
      <t xml:space="preserve">(Weight 30)</t>
    </r>
  </si>
  <si>
    <r>
      <rPr>
        <sz val="11"/>
        <color theme="1"/>
        <rFont val="Arial"/>
        <family val="0"/>
        <charset val="1"/>
      </rPr>
      <t xml:space="preserve">Co-Ordinated Activities Division Max. 90%</t>
    </r>
    <r>
      <rPr>
        <sz val="8"/>
        <color theme="1"/>
        <rFont val="Arial"/>
        <family val="0"/>
        <charset val="1"/>
      </rPr>
      <t xml:space="preserve"> (Graded 0, 3, 5, 7, 9)</t>
    </r>
  </si>
  <si>
    <t xml:space="preserve">Co-Ordinated Activities Division Max. 90%</t>
  </si>
  <si>
    <t xml:space="preserve">Co-Ordinated Activities</t>
  </si>
  <si>
    <t xml:space="preserve">NA</t>
  </si>
  <si>
    <t xml:space="preserve">Note: Depending on the number of valid values of the divisions of the arm component, telescoping combining of values of divisions is done in the last column using combining formula.</t>
  </si>
  <si>
    <t xml:space="preserve">ARM COMPONENT (Max Value 90%):</t>
  </si>
  <si>
    <t xml:space="preserve">Contd…</t>
  </si>
  <si>
    <t xml:space="preserve">Page 3 of 4 </t>
  </si>
  <si>
    <t xml:space="preserve">HAND COMPONENT HC (Max. Total Value 90%)</t>
  </si>
  <si>
    <r>
      <rPr>
        <sz val="11"/>
        <color theme="1"/>
        <rFont val="Arial"/>
        <family val="0"/>
        <charset val="1"/>
      </rPr>
      <t xml:space="preserve">Prehension Group </t>
    </r>
    <r>
      <rPr>
        <sz val="8"/>
        <color theme="1"/>
        <rFont val="Arial"/>
        <family val="0"/>
        <charset val="1"/>
      </rPr>
      <t xml:space="preserve">(Max Value 30%)</t>
    </r>
  </si>
  <si>
    <t xml:space="preserve">Total Loss in Group
R Side       L Side</t>
  </si>
  <si>
    <r>
      <rPr>
        <sz val="11"/>
        <color theme="1"/>
        <rFont val="Arial"/>
        <family val="0"/>
        <charset val="1"/>
      </rPr>
      <t xml:space="preserve">Sensation Group </t>
    </r>
    <r>
      <rPr>
        <sz val="8"/>
        <color theme="1"/>
        <rFont val="Arial"/>
        <family val="0"/>
        <charset val="1"/>
      </rPr>
      <t xml:space="preserve">(Max Value 30%)</t>
    </r>
  </si>
  <si>
    <r>
      <rPr>
        <sz val="11"/>
        <color theme="1"/>
        <rFont val="Arial"/>
        <family val="0"/>
        <charset val="1"/>
      </rPr>
      <t xml:space="preserve">Strength Group </t>
    </r>
    <r>
      <rPr>
        <sz val="8"/>
        <color theme="1"/>
        <rFont val="Arial"/>
        <family val="0"/>
        <charset val="1"/>
      </rPr>
      <t xml:space="preserve">(Max Value 30%)</t>
    </r>
  </si>
  <si>
    <t xml:space="preserve">Grip Strength (Wt 20)</t>
  </si>
  <si>
    <t xml:space="preserve">Pinch Strength (Wt 10)</t>
  </si>
  <si>
    <t xml:space="preserve">Note: Values of all 3 groups in the hand component are directly added to get the value for the component.</t>
  </si>
  <si>
    <t xml:space="preserve">HAND COMPONENT (Max Value 90%):</t>
  </si>
  <si>
    <t xml:space="preserve">Summary Value of Upper Limbs</t>
  </si>
  <si>
    <t xml:space="preserve">Summary Value for upper extremity is calculated from arm component and hand component Values. 
(Using Combining formula i = a + (b ( 90 - a) /90)</t>
  </si>
  <si>
    <t xml:space="preserve">Rigth Side:</t>
  </si>
  <si>
    <t xml:space="preserve">Left Side:</t>
  </si>
  <si>
    <r>
      <rPr>
        <b val="true"/>
        <sz val="11"/>
        <color theme="1"/>
        <rFont val="Arial"/>
        <family val="0"/>
        <charset val="1"/>
      </rPr>
      <t xml:space="preserve">Combined Value of AC and HC
</t>
    </r>
    <r>
      <rPr>
        <b val="true"/>
        <sz val="7"/>
        <color theme="1"/>
        <rFont val="Arial"/>
        <family val="0"/>
        <charset val="1"/>
      </rPr>
      <t xml:space="preserve">(Summary Value of Functional Loss or Impairment)</t>
    </r>
  </si>
  <si>
    <t xml:space="preserve">Page 4 of 4  </t>
  </si>
  <si>
    <t xml:space="preserve">ADDITIONAL WEIGHTAGES</t>
  </si>
  <si>
    <t xml:space="preserve">10% (weightage) to be added in case of significant involvement of dominant extremity due to an acquired condition.</t>
  </si>
  <si>
    <t xml:space="preserve">Right:</t>
  </si>
  <si>
    <t xml:space="preserve">Left:</t>
  </si>
  <si>
    <t xml:space="preserve">Value:</t>
  </si>
  <si>
    <t xml:space="preserve">A</t>
  </si>
  <si>
    <t xml:space="preserve">Weightage Applied:</t>
  </si>
  <si>
    <t xml:space="preserve">For shortening of upper extremity, additional weightage is as follows: 
First 1" - No additional weightage. For each 1" beyond the first 1" - 2% additional weightage</t>
  </si>
  <si>
    <t xml:space="preserve">Shortening Inch. Right</t>
  </si>
  <si>
    <t xml:space="preserve">Shortening Inch. Left:</t>
  </si>
  <si>
    <t xml:space="preserve">B</t>
  </si>
  <si>
    <t xml:space="preserve">Calculated and Weightage Applied:</t>
  </si>
  <si>
    <t xml:space="preserve">C</t>
  </si>
  <si>
    <t xml:space="preserve">Additional weightage – A total of up to 10% additional weightage can be given to following accompanying factors if they are significant,
continuous and persistent despite standard treatment.</t>
  </si>
  <si>
    <t xml:space="preserve">Weightage</t>
  </si>
  <si>
    <t xml:space="preserve">Weighted Extent of Complications Group
R Side       L Side</t>
  </si>
  <si>
    <t xml:space="preserve">Cutoff Allowed %
R Side       L Side</t>
  </si>
  <si>
    <t xml:space="preserve">Accepted 
Additional 
Weightages
R Side   L Side</t>
  </si>
  <si>
    <t xml:space="preserve">Deformity (Functional 3, Non functional 6)</t>
  </si>
  <si>
    <t xml:space="preserve">Pain (Mild 3, Mod 6, Severe 9)</t>
  </si>
  <si>
    <t xml:space="preserve">Loss of Sensation (Complete 9, Partial 6)</t>
  </si>
  <si>
    <t xml:space="preserve">Complications (Superficial 3, Deep 6)</t>
  </si>
  <si>
    <t xml:space="preserve">FINAL CALCULATIONS</t>
  </si>
  <si>
    <t xml:space="preserve">Right </t>
  </si>
  <si>
    <t xml:space="preserve">Total Applicable Additional Weightage (A + B + C):</t>
  </si>
  <si>
    <t xml:space="preserve">Final Disability For Limb
after application of All Additional Weightage:</t>
  </si>
  <si>
    <t xml:space="preserve">Final Composite Disability For Upper Limb:</t>
  </si>
  <si>
    <t xml:space="preserve">End of Form A</t>
  </si>
  <si>
    <t xml:space="preserve">D = i + c</t>
  </si>
  <si>
    <t xml:space="preserve">Functional Impairment in Upper Limbs is due to loss of function 
To the extent of 90% and complications to the extent of 10%.</t>
  </si>
  <si>
    <t xml:space="preserve">Measurement of loss of function of UL is divided into Two Components.</t>
  </si>
  <si>
    <t xml:space="preserve">1. Arm Component 90%</t>
  </si>
  <si>
    <t xml:space="preserve">2. Hand Component 90%</t>
  </si>
  <si>
    <t xml:space="preserve">Three Divisions</t>
  </si>
  <si>
    <t xml:space="preserve">Three Groups</t>
  </si>
  <si>
    <t xml:space="preserve">1. 1.
AROM 90%</t>
  </si>
  <si>
    <t xml:space="preserve">Shoulder 20%</t>
  </si>
  <si>
    <t xml:space="preserve">Summed Using 
Combining Formula</t>
  </si>
  <si>
    <t xml:space="preserve">2. 1.
Prehension 30%</t>
  </si>
  <si>
    <t xml:space="preserve">Directly Added</t>
  </si>
  <si>
    <t xml:space="preserve">Elbow 20%</t>
  </si>
  <si>
    <t xml:space="preserve">Wrist 10%</t>
  </si>
  <si>
    <t xml:space="preserve">Hand 40%</t>
  </si>
  <si>
    <t xml:space="preserve">1. 2.
Muscle Strength 90%</t>
  </si>
  <si>
    <t xml:space="preserve">Shoulder 30%</t>
  </si>
  <si>
    <t xml:space="preserve">2. 2. Sensation 30%</t>
  </si>
  <si>
    <t xml:space="preserve">Sensation in 5 individual fingers</t>
  </si>
  <si>
    <t xml:space="preserve">Elbow 30%</t>
  </si>
  <si>
    <t xml:space="preserve">Wrist 30%</t>
  </si>
  <si>
    <t xml:space="preserve">1. 3.
Coordinated Activities 90%</t>
  </si>
  <si>
    <t xml:space="preserve">10 Activities of 9% each</t>
  </si>
  <si>
    <t xml:space="preserve">2. 3. Strength 30%</t>
  </si>
  <si>
    <t xml:space="preserve">Grip Strength
Pinch Strength</t>
  </si>
  <si>
    <t xml:space="preserve">I = a + b ((90 – a)/90)
Combining Formula 
is used to find 
Effective Sum 
Of Impairment 
Of both components 
Max Value 90%</t>
  </si>
  <si>
    <t xml:space="preserve">Total Impairment in UL is obtained by adding Effective Sum of Impairment of Arm and Hand components and Additional Weightage.</t>
  </si>
  <si>
    <t xml:space="preserve">3. Additional weightage (Complications)
A total of up to 10% additional weightage can be given.</t>
  </si>
  <si>
    <t xml:space="preserve">Total Physical Impairment In each upper limb. Max Value 100%</t>
  </si>
  <si>
    <t xml:space="preserve">In case of bilateral involvement Combining Formula is used to find
Effective Sum of Impairment
of both Upper Limbs. Max Value 100%</t>
  </si>
  <si>
    <t xml:space="preserve">Origin of Ray or finger wise Hand Weightages</t>
  </si>
  <si>
    <t xml:space="preserve">Impairment table for amputations of upper limb p 466.</t>
  </si>
  <si>
    <t xml:space="preserve">*Amputation of whole hand 55%</t>
  </si>
  <si>
    <t xml:space="preserve">Total =  </t>
  </si>
  <si>
    <t xml:space="preserve">Finger wise Internal Hand Weightages </t>
  </si>
  <si>
    <t xml:space="preserve">Compiled by:</t>
  </si>
  <si>
    <t xml:space="preserve">Dr Ramachandra H M</t>
  </si>
  <si>
    <t xml:space="preserve">MBBS MS(Ortho) Msc(IT)</t>
  </si>
  <si>
    <t xml:space="preserve">Madhava Day-Care Fracture Surgery</t>
  </si>
  <si>
    <t xml:space="preserve">Mobile:</t>
  </si>
  <si>
    <t xml:space="preserve">Industrial Estate Road, Lower Hutha</t>
  </si>
  <si>
    <t xml:space="preserve">Working Hours</t>
  </si>
  <si>
    <t xml:space="preserve">9:30 am to 5:30 pm</t>
  </si>
  <si>
    <t xml:space="preserve">BHADRAVATHI 577301</t>
  </si>
  <si>
    <t xml:space="preserve">E-mail:</t>
  </si>
  <si>
    <t xml:space="preserve">ramachandrahm@hotmail.com</t>
  </si>
  <si>
    <t xml:space="preserve">Karnataka State, India</t>
  </si>
  <si>
    <t xml:space="preserve">Download Page:</t>
  </si>
  <si>
    <t xml:space="preserve">Open Download Page:</t>
  </si>
  <si>
    <t xml:space="preserve">Gazette 2024:</t>
  </si>
  <si>
    <t xml:space="preserve">Gazette 2024 26 Pages Only</t>
  </si>
  <si>
    <t xml:space="preserve">For Upper limb spread sheet:</t>
  </si>
  <si>
    <t xml:space="preserve">ul2024</t>
  </si>
  <si>
    <t xml:space="preserve">For Lower limb spread sheet:</t>
  </si>
  <si>
    <t xml:space="preserve">ll2024</t>
  </si>
  <si>
    <t xml:space="preserve">Old Documents:</t>
  </si>
  <si>
    <t xml:space="preserve">Gazette 2018:</t>
  </si>
  <si>
    <t xml:space="preserve">Gazette of 2018</t>
  </si>
  <si>
    <t xml:space="preserve">Gazette 2001:</t>
  </si>
  <si>
    <t xml:space="preserve">Gazette 2001</t>
  </si>
  <si>
    <t xml:space="preserve">Manual 1981:</t>
  </si>
  <si>
    <t xml:space="preserve">Manual 1981</t>
  </si>
  <si>
    <t xml:space="preserve">I have hosted documents in my website as government websites frequently change.</t>
  </si>
  <si>
    <t xml:space="preserve">Please note, my website is on HTTP protocol (may be shown as unsafe) proceed to explore. All files available for download are virus free.</t>
  </si>
  <si>
    <t xml:space="preserve">No Liability</t>
  </si>
  <si>
    <t xml:space="preserve">Medical V/s Legal Disability</t>
  </si>
  <si>
    <t xml:space="preserve">“Locomotor disability” means a person’s inability to execute distinctive activities associated with movement of self and objects resulting from affliction of musculoskeletal, nervous system, or both.</t>
  </si>
  <si>
    <t xml:space="preserve">Medical disability is the permanent physical impairment calculated as per Gazette or manuals by medial authority. Legal disability is the one awarded by legal entities based on the PPI given by the medical authority.</t>
  </si>
  <si>
    <t xml:space="preserve">The Question of “Whole Body”</t>
  </si>
  <si>
    <t xml:space="preserve">This concept is changed in Gazette of 2018, and in locomotor disability the term “Whole body” is used only in case of some features of cerebral palsy and neurological conditions only.</t>
  </si>
  <si>
    <t xml:space="preserve">In short the value one calculates for each part, applies to the whole system, but expressed as pertinent to that part being affected. The explanation is as below.</t>
  </si>
  <si>
    <t xml:space="preserve">In principle, the function of one part cannot be replaced by other, therefore each functional part in itself is 100% and thus loss of function/ PPI of that part is taken as 100%.   NIOH Manual 2001 (Preface)</t>
  </si>
  <si>
    <t xml:space="preserve">So, the value one calculates for each part, applies to whole musculoskeletal system though expressed wrt the part in question. If more than one part of musculoskeletal system is involved, those values are combined using combining formula in descending order. No question of dividing the values by any number. This point is explained further below. This is the gist from Gazette 2024 : Locomotor disability referred above.</t>
  </si>
  <si>
    <t xml:space="preserve">Locomotor disability is explained in the above Gazette in 11 sections, A to K.  
In RTA cases up to three sections are involved. A, B and C.</t>
  </si>
  <si>
    <t xml:space="preserve">Section A : Upper and Lower Extremities.</t>
  </si>
  <si>
    <t xml:space="preserve">1. Upper extremity.  “Disability is to be certified in relation to that upper extremity.”   “The upper extremity is divided into two component parts…”   You can see that, those values get subsequently combined.   That means the context of ‘divided’ here is not halved or made into two or three ‘equal’ parts.  It means the process of measurement is separated in sections, limbs and components and divisions so that the process gets organized.  
For example, “Measurement of the loss of function of arm component consists of ..” three divisions.  These values also get combined subsequently.</t>
  </si>
  <si>
    <t xml:space="preserve"> 2. Lower extremity.  “Disability is to be certified in relation to that lower extremity.” “The measurement of loss of function in lower extremity is divided into two components”.  You can see that, these values subsequently get combined. That means the context of ‘divided’ here is not halved. 
It means the process of measurement is separated in sections, limbs and components and divisions so that the process gets organized.    </t>
  </si>
  <si>
    <t xml:space="preserve"> Section B  Spine.  </t>
  </si>
  <si>
    <t xml:space="preserve">“Permanent physical impairment should be awarded in relation to the Spine.”</t>
  </si>
  <si>
    <t xml:space="preserve">Section C  Amputations.</t>
  </si>
  <si>
    <t xml:space="preserve">In cases of multiple amputees, the % of permanent impairment is to be computed by using the combining formula. This applies to all limbs. The final value applies to whole musculoskeletal system. That means, if there is single amputation, for example, in case of forequarter amputation 100% disability applies to whole body. No question of diving that value.</t>
  </si>
  <si>
    <t xml:space="preserve"> Other sections.</t>
  </si>
  <si>
    <t xml:space="preserve">In cases with bilateral involvement, % PPI is calculated for each side and then combining formula is used. (Club foot, Lymphoedema – in musculoskeletal system) </t>
  </si>
  <si>
    <t xml:space="preserve">If more than one part of musculoskeletal system is involved, how to get a single value for whole person or whole musculoskeletal system? </t>
  </si>
  <si>
    <r>
      <rPr>
        <sz val="10"/>
        <color theme="1"/>
        <rFont val="Arial"/>
        <family val="0"/>
        <charset val="1"/>
      </rPr>
      <t xml:space="preserve">This is explained in section VIII </t>
    </r>
    <r>
      <rPr>
        <b val="true"/>
        <sz val="15"/>
        <color theme="1"/>
        <rFont val="Arial"/>
        <family val="0"/>
        <charset val="1"/>
      </rPr>
      <t xml:space="preserve">Multiple Disability </t>
    </r>
    <r>
      <rPr>
        <sz val="10"/>
        <color theme="1"/>
        <rFont val="Arial"/>
        <family val="0"/>
        <charset val="1"/>
      </rPr>
      <t xml:space="preserve">Page 520 – 522, as below.</t>
    </r>
  </si>
  <si>
    <t xml:space="preserve">The guidelines used for every single disability shall be used for assessment of each disability of a person having multiple disability in the first instance. For certifying more than two disabilities, each disability will be evaluated and the degree of disability will be calculated by the notified Specialists in the area.  Based on the score received for each disability, they will be graded from the most severe to the least severe.  And those values combined using combining formula telescopically.</t>
  </si>
  <si>
    <t xml:space="preserve">Example Trial of Combining Formula</t>
  </si>
  <si>
    <t xml:space="preserve">Cpmposite Combining Formula is different</t>
  </si>
  <si>
    <t xml:space="preserve">a + (b(90 – a) /90)</t>
  </si>
  <si>
    <t xml:space="preserve">a Value</t>
  </si>
  <si>
    <t xml:space="preserve">b Value</t>
  </si>
  <si>
    <t xml:space="preserve">Impairment</t>
  </si>
  <si>
    <t xml:space="preserve">a + (b(100 – a) /100)</t>
  </si>
  <si>
    <t xml:space="preserve">Definitions</t>
  </si>
  <si>
    <r>
      <rPr>
        <b val="true"/>
        <sz val="9"/>
        <color theme="1"/>
        <rFont val="Arial"/>
        <family val="0"/>
        <charset val="1"/>
      </rPr>
      <t xml:space="preserve">1. Impairment: </t>
    </r>
    <r>
      <rPr>
        <sz val="9"/>
        <color theme="1"/>
        <rFont val="Arial"/>
        <family val="0"/>
        <charset val="1"/>
      </rPr>
      <t xml:space="preserve">An impairment is a permanent or transitory psychological, physical or physiological or anatomical loss and /or abnormality. 
- WHO mentioned in Manual 1981 page no 4 
</t>
    </r>
    <r>
      <rPr>
        <b val="true"/>
        <sz val="9"/>
        <color theme="1"/>
        <rFont val="Arial"/>
        <family val="0"/>
        <charset val="1"/>
      </rPr>
      <t xml:space="preserve">2. Functional Limitation:</t>
    </r>
    <r>
      <rPr>
        <sz val="9"/>
        <color theme="1"/>
        <rFont val="Arial"/>
        <family val="0"/>
        <charset val="1"/>
      </rPr>
      <t xml:space="preserve"> Inability to perform normal activities due to impairment. It should be quantifiable whenever possible. 
- WHO mentioned in Manual 1981 page no 5 
</t>
    </r>
    <r>
      <rPr>
        <b val="true"/>
        <sz val="9"/>
        <color theme="1"/>
        <rFont val="Arial"/>
        <family val="0"/>
        <charset val="1"/>
      </rPr>
      <t xml:space="preserve">3. Disability</t>
    </r>
    <r>
      <rPr>
        <sz val="9"/>
        <color theme="1"/>
        <rFont val="Arial"/>
        <family val="0"/>
        <charset val="1"/>
      </rPr>
      <t xml:space="preserve">: “Locomotor disability” means a person’s inability to execute distinctive activities associated with movement of self and objects resulting from afflictions of musculoskeletal or nervous system or both. 
 - P 456. Gazette 2024.   Note: We give Medical Disability.  Legal disability, given by court decides the compensation.</t>
    </r>
  </si>
  <si>
    <t xml:space="preserve">Keywords</t>
  </si>
  <si>
    <t xml:space="preserve">1. Components</t>
  </si>
  <si>
    <t xml:space="preserve">2. Divisions</t>
  </si>
  <si>
    <t xml:space="preserve">3. Groups</t>
  </si>
  <si>
    <t xml:space="preserve">4. Activities</t>
  </si>
  <si>
    <t xml:space="preserve">5. Mean Percentage Loss</t>
  </si>
  <si>
    <t xml:space="preserve">6. Weightage</t>
  </si>
  <si>
    <t xml:space="preserve">7. Combining Formula. Telescopic Combining.</t>
  </si>
  <si>
    <t xml:space="preserve">8. Additional Weightage or Complications or Extra Points</t>
  </si>
  <si>
    <t xml:space="preserve">Five Rules</t>
  </si>
  <si>
    <t xml:space="preserve">1. Max Disability 100% Page 457.</t>
  </si>
  <si>
    <t xml:space="preserve">2. Deal with Dominant Hand &amp; Shortening first, Page 458 and Page 460.</t>
  </si>
  <si>
    <t xml:space="preserve">3. Complications or Additional Weightages are to be graded, Page 459 and Page 460.</t>
  </si>
  <si>
    <t xml:space="preserve">4. Max addition allowed 10% excluding dominant hand and shortening Page 460.</t>
  </si>
  <si>
    <t xml:space="preserve">5. Extra Points are %ages of impairment Page 460.</t>
  </si>
  <si>
    <t xml:space="preserve">(No impairment then no additional weiightages.)</t>
  </si>
  <si>
    <t xml:space="preserve">Paragraph for Examination in chief</t>
  </si>
  <si>
    <t xml:space="preserve">Standard reusable paragraph, applicable to both upper and lower limb.</t>
  </si>
  <si>
    <t xml:space="preserve">Victim was examined for the purpose of assessment of disability on ………..  All the injuries were at the stage of the maximum possible healing and no further improvement in the functions was likely to be possible. Clinical tests for malingering administered when necessary throughout the assessment procedure. All applicable features of impairment, loss of functions, loss of activities, additional weightages are measured and graded as given in Gazette. The findings were recorded in the score sheet. In the first component, in the AROM and Muscle strength division percentage loss were calculated in applicable planes. Mean percentage loss was calculated for each of the affected joints. Joint wise weightages according to the division were applied. Combining formula was applied to get the summary functional loss in the first component. For the second component, losses were graded in applicable functions and were directly added to get the value of functional loss in the second component. Values of the first and second components were combined to get the summary value of impairment using combining formula. Applicable additional weightages previously graded were calculated, 10% cutoff was applied, all, as per gazette and added to the summary value of impairment to get the final permanent physical impairment or locomotor disability. The value was rounded to ____________% with respect to __________ limb. A printout of score sheet was taken and attached to this document. Disability certificate, in the prescribed format was issued and original is attached to this document. </t>
  </si>
  <si>
    <t xml:space="preserve">Victim was examined for the purpose of assessment of disability on ……….. All the injuries were at the stage of the maximum possible healing and no further improvement in the functions was likely to be possible. Clinical tests for malingering administered when necessary throughout the assessment procedure. Features of impairment, loss of functions, loss of activities are measured and graded as given in Gazette. In the first component, in the AROM and Muscle strength division percentage loss were calculated in applicable planes. Mean percentage loss was calculated for each of the affected joints.Joint wise and division wise weightages were applied. Combining formula was applied to get the summary functional loss in the first component. For the second component, losses were graded in applicable elements and were directly added to get the value of functional loss in the second component. Values of the first and second components were combined to get the summary value of impairment. Additional values were graded and calculated as per gazette and added to the summary value of impairment to get the final permanent physical impairment or locomotor disability, which was rounded to ____________% with respect to __________ limb. A certificate in prescribed format was issued and original is attached to this document.</t>
  </si>
</sst>
</file>

<file path=xl/styles.xml><?xml version="1.0" encoding="utf-8"?>
<styleSheet xmlns="http://schemas.openxmlformats.org/spreadsheetml/2006/main">
  <numFmts count="8">
    <numFmt numFmtId="164" formatCode="General"/>
    <numFmt numFmtId="165" formatCode="@"/>
    <numFmt numFmtId="166" formatCode="General"/>
    <numFmt numFmtId="167" formatCode="0.00"/>
    <numFmt numFmtId="168" formatCode="0.0"/>
    <numFmt numFmtId="169" formatCode="#,##0"/>
    <numFmt numFmtId="170" formatCode="0"/>
    <numFmt numFmtId="171" formatCode="#,##0.00"/>
  </numFmts>
  <fonts count="45">
    <font>
      <sz val="10"/>
      <color rgb="FF000000"/>
      <name val="Arial"/>
      <family val="0"/>
      <charset val="1"/>
    </font>
    <font>
      <sz val="10"/>
      <name val="Arial"/>
      <family val="0"/>
    </font>
    <font>
      <sz val="10"/>
      <name val="Arial"/>
      <family val="0"/>
    </font>
    <font>
      <sz val="10"/>
      <name val="Arial"/>
      <family val="0"/>
    </font>
    <font>
      <b val="true"/>
      <sz val="10"/>
      <color theme="1"/>
      <name val="Arial"/>
      <family val="0"/>
      <charset val="1"/>
    </font>
    <font>
      <sz val="10"/>
      <color theme="1"/>
      <name val="Arial"/>
      <family val="0"/>
      <charset val="1"/>
    </font>
    <font>
      <sz val="9"/>
      <color theme="1"/>
      <name val="Arial"/>
      <family val="0"/>
      <charset val="1"/>
    </font>
    <font>
      <sz val="8"/>
      <color theme="1"/>
      <name val="Arial"/>
      <family val="0"/>
      <charset val="1"/>
    </font>
    <font>
      <sz val="7"/>
      <color theme="1"/>
      <name val="Arial"/>
      <family val="0"/>
      <charset val="1"/>
    </font>
    <font>
      <sz val="11"/>
      <color theme="1"/>
      <name val="Arial"/>
      <family val="0"/>
      <charset val="1"/>
    </font>
    <font>
      <b val="true"/>
      <sz val="12"/>
      <color theme="1"/>
      <name val="Arial"/>
      <family val="0"/>
      <charset val="1"/>
    </font>
    <font>
      <sz val="6"/>
      <color theme="1"/>
      <name val="Arial"/>
      <family val="0"/>
      <charset val="1"/>
    </font>
    <font>
      <b val="true"/>
      <sz val="8"/>
      <color theme="1"/>
      <name val="Arial"/>
      <family val="0"/>
      <charset val="1"/>
    </font>
    <font>
      <b val="true"/>
      <sz val="7"/>
      <color theme="1"/>
      <name val="Arial"/>
      <family val="0"/>
      <charset val="1"/>
    </font>
    <font>
      <sz val="12"/>
      <color theme="1"/>
      <name val="Times New Roman"/>
      <family val="0"/>
      <charset val="1"/>
    </font>
    <font>
      <b val="true"/>
      <sz val="9"/>
      <color theme="1"/>
      <name val="Arial"/>
      <family val="0"/>
      <charset val="1"/>
    </font>
    <font>
      <b val="true"/>
      <sz val="11"/>
      <color theme="1"/>
      <name val="Arial"/>
      <family val="0"/>
      <charset val="1"/>
    </font>
    <font>
      <b val="true"/>
      <sz val="6"/>
      <color theme="1"/>
      <name val="Arial"/>
      <family val="0"/>
      <charset val="1"/>
    </font>
    <font>
      <sz val="14"/>
      <color theme="1"/>
      <name val="Arial"/>
      <family val="0"/>
      <charset val="1"/>
    </font>
    <font>
      <sz val="9"/>
      <color rgb="FF000000"/>
      <name val="Arial"/>
      <family val="0"/>
      <charset val="1"/>
    </font>
    <font>
      <u val="single"/>
      <sz val="10"/>
      <color theme="1"/>
      <name val="Arial"/>
      <family val="0"/>
      <charset val="1"/>
    </font>
    <font>
      <b val="true"/>
      <u val="single"/>
      <sz val="12"/>
      <color theme="1"/>
      <name val="Arial"/>
      <family val="0"/>
      <charset val="1"/>
    </font>
    <font>
      <sz val="12"/>
      <color theme="1"/>
      <name val="Arial"/>
      <family val="0"/>
      <charset val="1"/>
    </font>
    <font>
      <b val="true"/>
      <sz val="14"/>
      <color theme="1"/>
      <name val="Arial"/>
      <family val="0"/>
      <charset val="1"/>
    </font>
    <font>
      <b val="true"/>
      <vertAlign val="superscript"/>
      <sz val="12"/>
      <color theme="1"/>
      <name val="Arial"/>
      <family val="0"/>
      <charset val="1"/>
    </font>
    <font>
      <sz val="9"/>
      <color rgb="FFCCFFFF"/>
      <name val="Arial"/>
      <family val="0"/>
      <charset val="1"/>
    </font>
    <font>
      <sz val="10"/>
      <color rgb="FFCCFFFF"/>
      <name val="Arial"/>
      <family val="0"/>
      <charset val="1"/>
    </font>
    <font>
      <sz val="8"/>
      <color rgb="FF000000"/>
      <name val="Arial"/>
      <family val="0"/>
      <charset val="1"/>
    </font>
    <font>
      <sz val="10"/>
      <color rgb="FFBBE33D"/>
      <name val="Arial"/>
      <family val="0"/>
      <charset val="1"/>
    </font>
    <font>
      <b val="true"/>
      <sz val="10"/>
      <color rgb="FF000000"/>
      <name val="Arial"/>
      <family val="0"/>
      <charset val="1"/>
    </font>
    <font>
      <sz val="14"/>
      <color rgb="FF000000"/>
      <name val="Arial"/>
      <family val="0"/>
      <charset val="1"/>
    </font>
    <font>
      <b val="true"/>
      <sz val="9"/>
      <color rgb="FF000000"/>
      <name val="Arial"/>
      <family val="0"/>
      <charset val="1"/>
    </font>
    <font>
      <sz val="7"/>
      <color rgb="FF000000"/>
      <name val="Arial"/>
      <family val="0"/>
      <charset val="1"/>
    </font>
    <font>
      <b val="true"/>
      <sz val="14"/>
      <color rgb="FF000000"/>
      <name val="Arial"/>
      <family val="0"/>
      <charset val="1"/>
    </font>
    <font>
      <sz val="8"/>
      <color rgb="FF1F1F1F"/>
      <name val="Arial"/>
      <family val="0"/>
      <charset val="1"/>
    </font>
    <font>
      <b val="true"/>
      <sz val="12"/>
      <color rgb="FF000000"/>
      <name val="Arial"/>
      <family val="0"/>
      <charset val="1"/>
    </font>
    <font>
      <b val="true"/>
      <sz val="21"/>
      <color theme="1"/>
      <name val="Arial"/>
      <family val="0"/>
      <charset val="1"/>
    </font>
    <font>
      <sz val="12"/>
      <name val="Arial"/>
      <family val="0"/>
      <charset val="1"/>
    </font>
    <font>
      <sz val="10"/>
      <name val="Arial"/>
      <family val="2"/>
      <charset val="1"/>
    </font>
    <font>
      <sz val="10"/>
      <name val="Arial"/>
      <family val="0"/>
      <charset val="1"/>
    </font>
    <font>
      <b val="true"/>
      <sz val="12"/>
      <name val="Arial"/>
      <family val="0"/>
      <charset val="1"/>
    </font>
    <font>
      <u val="single"/>
      <sz val="10"/>
      <color rgb="FF0000FF"/>
      <name val="Arial"/>
      <family val="0"/>
      <charset val="1"/>
    </font>
    <font>
      <u val="single"/>
      <sz val="7"/>
      <color rgb="FF0000FF"/>
      <name val="Arial"/>
      <family val="0"/>
      <charset val="1"/>
    </font>
    <font>
      <sz val="7"/>
      <color rgb="FF0000FF"/>
      <name val="Arial"/>
      <family val="0"/>
      <charset val="1"/>
    </font>
    <font>
      <b val="true"/>
      <sz val="15"/>
      <color theme="1"/>
      <name val="Arial"/>
      <family val="0"/>
      <charset val="1"/>
    </font>
  </fonts>
  <fills count="32">
    <fill>
      <patternFill patternType="none"/>
    </fill>
    <fill>
      <patternFill patternType="gray125"/>
    </fill>
    <fill>
      <patternFill patternType="solid">
        <fgColor rgb="FFFFD700"/>
        <bgColor rgb="FFFFCC00"/>
      </patternFill>
    </fill>
    <fill>
      <patternFill patternType="solid">
        <fgColor rgb="FFFFCC99"/>
        <bgColor rgb="FFFFD8CE"/>
      </patternFill>
    </fill>
    <fill>
      <patternFill patternType="solid">
        <fgColor rgb="FF33CCCC"/>
        <bgColor rgb="FF00CCFF"/>
      </patternFill>
    </fill>
    <fill>
      <patternFill patternType="solid">
        <fgColor rgb="FFFFFFFF"/>
        <bgColor rgb="FFFFFFD7"/>
      </patternFill>
    </fill>
    <fill>
      <patternFill patternType="solid">
        <fgColor rgb="FF99FF33"/>
        <bgColor rgb="FF99FF66"/>
      </patternFill>
    </fill>
    <fill>
      <patternFill patternType="solid">
        <fgColor rgb="FFFF99CC"/>
        <bgColor rgb="FFE6B8AF"/>
      </patternFill>
    </fill>
    <fill>
      <patternFill patternType="solid">
        <fgColor rgb="FFFF9900"/>
        <bgColor rgb="FFFAA61A"/>
      </patternFill>
    </fill>
    <fill>
      <patternFill patternType="solid">
        <fgColor rgb="FFB4C7DC"/>
        <bgColor rgb="FFCCCCCC"/>
      </patternFill>
    </fill>
    <fill>
      <patternFill patternType="solid">
        <fgColor rgb="FFCCCCCC"/>
        <bgColor rgb="FFB4C7DC"/>
      </patternFill>
    </fill>
    <fill>
      <patternFill patternType="solid">
        <fgColor rgb="FF9ACD32"/>
        <bgColor rgb="FFBBE33D"/>
      </patternFill>
    </fill>
    <fill>
      <patternFill patternType="solid">
        <fgColor rgb="FFFFFF00"/>
        <bgColor rgb="FFE6E905"/>
      </patternFill>
    </fill>
    <fill>
      <patternFill patternType="solid">
        <fgColor rgb="FFCCFFFF"/>
        <bgColor rgb="FFDEE6EF"/>
      </patternFill>
    </fill>
    <fill>
      <patternFill patternType="solid">
        <fgColor rgb="FFFF66FF"/>
        <bgColor rgb="FFFF99CC"/>
      </patternFill>
    </fill>
    <fill>
      <patternFill patternType="solid">
        <fgColor rgb="FFFFFF99"/>
        <bgColor rgb="FFFFFFD7"/>
      </patternFill>
    </fill>
    <fill>
      <patternFill patternType="solid">
        <fgColor rgb="FFE6E905"/>
        <bgColor rgb="FFFFD700"/>
      </patternFill>
    </fill>
    <fill>
      <patternFill patternType="solid">
        <fgColor rgb="FF99FF66"/>
        <bgColor rgb="FF99FF33"/>
      </patternFill>
    </fill>
    <fill>
      <patternFill patternType="solid">
        <fgColor rgb="FFCC99FF"/>
        <bgColor rgb="FFFF99CC"/>
      </patternFill>
    </fill>
    <fill>
      <patternFill patternType="solid">
        <fgColor rgb="FF00FFFF"/>
        <bgColor rgb="FF00CCFF"/>
      </patternFill>
    </fill>
    <fill>
      <patternFill patternType="solid">
        <fgColor rgb="FFFFCC00"/>
        <bgColor rgb="FFFFD700"/>
      </patternFill>
    </fill>
    <fill>
      <patternFill patternType="solid">
        <fgColor rgb="FFDEDCE6"/>
        <bgColor rgb="FFDEE6EF"/>
      </patternFill>
    </fill>
    <fill>
      <patternFill patternType="solid">
        <fgColor rgb="FFFAA61A"/>
        <bgColor rgb="FFFF9900"/>
      </patternFill>
    </fill>
    <fill>
      <patternFill patternType="solid">
        <fgColor rgb="FFFFFFD7"/>
        <bgColor rgb="FFFFFFFF"/>
      </patternFill>
    </fill>
    <fill>
      <patternFill patternType="solid">
        <fgColor rgb="FF99FFFF"/>
        <bgColor rgb="FFCCFFFF"/>
      </patternFill>
    </fill>
    <fill>
      <patternFill patternType="solid">
        <fgColor rgb="FFBBE33D"/>
        <bgColor rgb="FF9ACD32"/>
      </patternFill>
    </fill>
    <fill>
      <patternFill patternType="solid">
        <fgColor rgb="FFE6B8AF"/>
        <bgColor rgb="FFFFCC99"/>
      </patternFill>
    </fill>
    <fill>
      <patternFill patternType="solid">
        <fgColor rgb="FFB6D7A8"/>
        <bgColor rgb="FFCCCCCC"/>
      </patternFill>
    </fill>
    <fill>
      <patternFill patternType="solid">
        <fgColor rgb="FFDEE6EF"/>
        <bgColor rgb="FFDEDCE6"/>
      </patternFill>
    </fill>
    <fill>
      <patternFill patternType="solid">
        <fgColor rgb="FFFFD8CE"/>
        <bgColor rgb="FFFFCC99"/>
      </patternFill>
    </fill>
    <fill>
      <patternFill patternType="solid">
        <fgColor rgb="FFDDE8CB"/>
        <bgColor rgb="FFDEE6EF"/>
      </patternFill>
    </fill>
    <fill>
      <patternFill patternType="solid">
        <fgColor rgb="FFFFB66C"/>
        <bgColor rgb="FFFFCC99"/>
      </patternFill>
    </fill>
  </fills>
  <borders count="11">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right/>
      <top style="hair"/>
      <bottom/>
      <diagonal/>
    </border>
    <border diagonalUp="false" diagonalDown="false">
      <left/>
      <right/>
      <top/>
      <bottom style="hair"/>
      <diagonal/>
    </border>
    <border diagonalUp="false" diagonalDown="false">
      <left style="hair"/>
      <right style="hair"/>
      <top style="hair"/>
      <bottom/>
      <diagonal/>
    </border>
    <border diagonalUp="false" diagonalDown="false">
      <left/>
      <right style="hair"/>
      <top style="hair"/>
      <bottom style="hair"/>
      <diagonal/>
    </border>
    <border diagonalUp="false" diagonalDown="false">
      <left/>
      <right/>
      <top/>
      <bottom style="thin"/>
      <diagonal/>
    </border>
    <border diagonalUp="false" diagonalDown="false">
      <left style="hair"/>
      <right style="hair"/>
      <top/>
      <bottom style="hair"/>
      <diagonal/>
    </border>
    <border diagonalUp="false" diagonalDown="false">
      <left/>
      <right/>
      <top style="hair"/>
      <bottom style="hair"/>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0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true" hidden="false"/>
    </xf>
    <xf numFmtId="164" fontId="5" fillId="3" borderId="1" xfId="0" applyFont="true" applyBorder="true" applyAlignment="true" applyProtection="true">
      <alignment horizontal="center" vertical="center" textRotation="0" wrapText="true" indent="0" shrinkToFit="false"/>
      <protection locked="true" hidden="false"/>
    </xf>
    <xf numFmtId="165" fontId="6" fillId="4" borderId="1" xfId="0" applyFont="true" applyBorder="true" applyAlignment="true" applyProtection="true">
      <alignment horizontal="left" vertical="center" textRotation="0" wrapText="true" indent="0" shrinkToFit="false"/>
      <protection locked="true" hidden="false"/>
    </xf>
    <xf numFmtId="165" fontId="6" fillId="5" borderId="1" xfId="0" applyFont="true" applyBorder="true" applyAlignment="true" applyProtection="true">
      <alignment horizontal="center" vertical="center" textRotation="0" wrapText="true" indent="0" shrinkToFit="false"/>
      <protection locked="true" hidden="false"/>
    </xf>
    <xf numFmtId="164" fontId="6" fillId="6" borderId="1" xfId="0" applyFont="true" applyBorder="true" applyAlignment="true" applyProtection="true">
      <alignment horizontal="center" vertical="center" textRotation="0" wrapText="false" indent="0" shrinkToFit="false"/>
      <protection locked="true" hidden="false"/>
    </xf>
    <xf numFmtId="164" fontId="5" fillId="7" borderId="1" xfId="0" applyFont="true" applyBorder="true" applyAlignment="true" applyProtection="true">
      <alignment horizontal="center" vertical="center" textRotation="0" wrapText="true" indent="0" shrinkToFit="false"/>
      <protection locked="true" hidden="false"/>
    </xf>
    <xf numFmtId="165" fontId="6" fillId="4" borderId="1"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6" fillId="4" borderId="1" xfId="0" applyFont="true" applyBorder="true" applyAlignment="true" applyProtection="true">
      <alignment horizontal="left" vertical="center" textRotation="0" wrapText="true" indent="0" shrinkToFit="false"/>
      <protection locked="true" hidden="false"/>
    </xf>
    <xf numFmtId="164" fontId="6" fillId="5" borderId="1" xfId="0" applyFont="true" applyBorder="true" applyAlignment="true" applyProtection="true">
      <alignment horizontal="center" vertical="center" textRotation="0" wrapText="true" indent="0" shrinkToFit="false"/>
      <protection locked="true" hidden="false"/>
    </xf>
    <xf numFmtId="164" fontId="5" fillId="6" borderId="1" xfId="0" applyFont="true" applyBorder="true" applyAlignment="true" applyProtection="true">
      <alignment horizontal="center" vertical="center" textRotation="0" wrapText="false" indent="0" shrinkToFit="false"/>
      <protection locked="true" hidden="false"/>
    </xf>
    <xf numFmtId="164" fontId="5" fillId="8" borderId="1" xfId="0" applyFont="true" applyBorder="true" applyAlignment="true" applyProtection="true">
      <alignment horizontal="center" vertical="center" textRotation="0" wrapText="true" indent="0" shrinkToFit="false"/>
      <protection locked="true" hidden="false"/>
    </xf>
    <xf numFmtId="164" fontId="6" fillId="4" borderId="1" xfId="0" applyFont="true" applyBorder="true" applyAlignment="true" applyProtection="true">
      <alignment horizontal="left" vertical="center" textRotation="0" wrapText="false" indent="0" shrinkToFit="false"/>
      <protection locked="true" hidden="false"/>
    </xf>
    <xf numFmtId="164" fontId="7" fillId="9" borderId="1" xfId="0" applyFont="true" applyBorder="true" applyAlignment="true" applyProtection="true">
      <alignment horizontal="center" vertical="center" textRotation="0" wrapText="true" indent="0" shrinkToFit="false"/>
      <protection locked="true" hidden="false"/>
    </xf>
    <xf numFmtId="164" fontId="7" fillId="6" borderId="1" xfId="0" applyFont="true" applyBorder="true" applyAlignment="true" applyProtection="true">
      <alignment horizontal="center" vertical="center" textRotation="0" wrapText="false" indent="0" shrinkToFit="false"/>
      <protection locked="true" hidden="false"/>
    </xf>
    <xf numFmtId="165" fontId="7" fillId="4" borderId="1" xfId="0" applyFont="true" applyBorder="true" applyAlignment="true" applyProtection="true">
      <alignment horizontal="left" vertical="center" textRotation="0" wrapText="true" indent="0" shrinkToFit="false"/>
      <protection locked="true" hidden="false"/>
    </xf>
    <xf numFmtId="164" fontId="8" fillId="9" borderId="1" xfId="0" applyFont="true" applyBorder="true" applyAlignment="true" applyProtection="true">
      <alignment horizontal="center" vertical="center" textRotation="0" wrapText="false" indent="0" shrinkToFit="false"/>
      <protection locked="true" hidden="false"/>
    </xf>
    <xf numFmtId="164" fontId="7" fillId="9" borderId="1" xfId="0" applyFont="true" applyBorder="true" applyAlignment="true" applyProtection="true">
      <alignment horizontal="center" vertical="center" textRotation="0" wrapText="false" indent="0" shrinkToFit="false"/>
      <protection locked="true" hidden="false"/>
    </xf>
    <xf numFmtId="164" fontId="7" fillId="10" borderId="1" xfId="0" applyFont="true" applyBorder="true" applyAlignment="true" applyProtection="true">
      <alignment horizontal="center" vertical="center" textRotation="0" wrapText="true" indent="0" shrinkToFit="false"/>
      <protection locked="true" hidden="false"/>
    </xf>
    <xf numFmtId="164" fontId="4" fillId="11" borderId="1" xfId="0" applyFont="true" applyBorder="true" applyAlignment="true" applyProtection="true">
      <alignment horizontal="center" vertical="center" textRotation="0" wrapText="false" indent="0" shrinkToFit="false"/>
      <protection locked="true" hidden="false"/>
    </xf>
    <xf numFmtId="164" fontId="7" fillId="10" borderId="1" xfId="0" applyFont="true" applyBorder="true" applyAlignment="true" applyProtection="true">
      <alignment horizontal="center"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false" indent="0" shrinkToFit="false"/>
      <protection locked="true" hidden="false"/>
    </xf>
    <xf numFmtId="164" fontId="6" fillId="4" borderId="1" xfId="0" applyFont="true" applyBorder="true" applyAlignment="true" applyProtection="true">
      <alignment horizontal="general" vertical="center" textRotation="0" wrapText="false" indent="0" shrinkToFit="false"/>
      <protection locked="true" hidden="false"/>
    </xf>
    <xf numFmtId="164" fontId="6" fillId="5" borderId="1" xfId="0" applyFont="true" applyBorder="true" applyAlignment="true" applyProtection="true">
      <alignment horizontal="center"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5" fillId="4" borderId="1"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5" fillId="12" borderId="1" xfId="0" applyFont="true" applyBorder="true" applyAlignment="true" applyProtection="true">
      <alignment horizontal="center" vertical="center" textRotation="0" wrapText="false" indent="0" shrinkToFit="false"/>
      <protection locked="true" hidden="false"/>
    </xf>
    <xf numFmtId="166" fontId="6" fillId="4" borderId="1" xfId="0" applyFont="true" applyBorder="true" applyAlignment="true" applyProtection="true">
      <alignment horizontal="general" vertical="center" textRotation="0" wrapText="true" indent="0" shrinkToFit="false"/>
      <protection locked="true" hidden="false"/>
    </xf>
    <xf numFmtId="167" fontId="6" fillId="6" borderId="1" xfId="0" applyFont="true" applyBorder="true" applyAlignment="true" applyProtection="true">
      <alignment horizontal="center" vertical="center" textRotation="0" wrapText="false" indent="0" shrinkToFit="false"/>
      <protection locked="true" hidden="false"/>
    </xf>
    <xf numFmtId="168" fontId="9" fillId="6" borderId="1" xfId="0" applyFont="true" applyBorder="true" applyAlignment="true" applyProtection="true">
      <alignment horizontal="center" vertical="center" textRotation="0" wrapText="false" indent="0" shrinkToFit="false"/>
      <protection locked="true" hidden="false"/>
    </xf>
    <xf numFmtId="164" fontId="5" fillId="4" borderId="1" xfId="0" applyFont="true" applyBorder="true" applyAlignment="true" applyProtection="true">
      <alignment horizontal="left" vertical="center" textRotation="0" wrapText="false" indent="0" shrinkToFit="false"/>
      <protection locked="true" hidden="false"/>
    </xf>
    <xf numFmtId="169" fontId="9" fillId="6" borderId="1" xfId="0" applyFont="true" applyBorder="true" applyAlignment="true" applyProtection="true">
      <alignment horizontal="center" vertical="center" textRotation="0" wrapText="false" indent="0" shrinkToFit="false"/>
      <protection locked="true" hidden="false"/>
    </xf>
    <xf numFmtId="164" fontId="7" fillId="4" borderId="1" xfId="0" applyFont="true" applyBorder="true" applyAlignment="true" applyProtection="true">
      <alignment horizontal="left" vertical="center" textRotation="0" wrapText="true" indent="0" shrinkToFit="false"/>
      <protection locked="true" hidden="false"/>
    </xf>
    <xf numFmtId="164" fontId="7" fillId="5" borderId="1"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5" fontId="10" fillId="13" borderId="0" xfId="0" applyFont="true" applyBorder="true" applyAlignment="true" applyProtection="true">
      <alignment horizontal="center" vertical="top" textRotation="0" wrapText="true" indent="0" shrinkToFit="false"/>
      <protection locked="true" hidden="false"/>
    </xf>
    <xf numFmtId="165" fontId="11" fillId="13" borderId="0" xfId="0" applyFont="true" applyBorder="true" applyAlignment="true" applyProtection="true">
      <alignment horizontal="right" vertical="top" textRotation="0" wrapText="true" indent="0" shrinkToFit="false"/>
      <protection locked="true" hidden="false"/>
    </xf>
    <xf numFmtId="165" fontId="5" fillId="0" borderId="0" xfId="0" applyFont="true" applyBorder="false" applyAlignment="true" applyProtection="true">
      <alignment horizontal="general" vertical="top" textRotation="0" wrapText="true" indent="0" shrinkToFit="false"/>
      <protection locked="true" hidden="false"/>
    </xf>
    <xf numFmtId="165" fontId="12" fillId="13" borderId="0" xfId="0" applyFont="true" applyBorder="true" applyAlignment="true" applyProtection="true">
      <alignment horizontal="right" vertical="top" textRotation="0" wrapText="true" indent="0" shrinkToFit="false"/>
      <protection locked="true" hidden="false"/>
    </xf>
    <xf numFmtId="165" fontId="13" fillId="13" borderId="0" xfId="0" applyFont="true" applyBorder="true" applyAlignment="true" applyProtection="true">
      <alignment horizontal="center" vertical="center" textRotation="0" wrapText="true" indent="0" shrinkToFit="false"/>
      <protection locked="true" hidden="false"/>
    </xf>
    <xf numFmtId="165" fontId="6" fillId="13" borderId="0" xfId="0" applyFont="true" applyBorder="true" applyAlignment="true" applyProtection="true">
      <alignment horizontal="right" vertical="top" textRotation="0" wrapText="true" indent="0" shrinkToFit="false"/>
      <protection locked="true" hidden="false"/>
    </xf>
    <xf numFmtId="165" fontId="7" fillId="5" borderId="2" xfId="0" applyFont="true" applyBorder="true" applyAlignment="true" applyProtection="true">
      <alignment horizontal="left" vertical="top" textRotation="0" wrapText="true" indent="0" shrinkToFit="false"/>
      <protection locked="false" hidden="false"/>
    </xf>
    <xf numFmtId="165" fontId="7" fillId="13" borderId="0" xfId="0" applyFont="true" applyBorder="true" applyAlignment="true" applyProtection="true">
      <alignment horizontal="right" vertical="top" textRotation="0" wrapText="true" indent="0" shrinkToFit="false"/>
      <protection locked="true" hidden="false"/>
    </xf>
    <xf numFmtId="165" fontId="14" fillId="5" borderId="2" xfId="0" applyFont="true" applyBorder="true" applyAlignment="true" applyProtection="true">
      <alignment horizontal="left" vertical="top" textRotation="0" wrapText="false" indent="0" shrinkToFit="false"/>
      <protection locked="false" hidden="false"/>
    </xf>
    <xf numFmtId="165" fontId="7" fillId="5" borderId="2" xfId="0" applyFont="true" applyBorder="true" applyAlignment="true" applyProtection="true">
      <alignment horizontal="left" vertical="top" textRotation="0" wrapText="false" indent="0" shrinkToFit="false"/>
      <protection locked="false" hidden="false"/>
    </xf>
    <xf numFmtId="165" fontId="7" fillId="13" borderId="0" xfId="0" applyFont="true" applyBorder="true" applyAlignment="true" applyProtection="true">
      <alignment horizontal="center" vertical="top" textRotation="0" wrapText="true" indent="0" shrinkToFit="false"/>
      <protection locked="true" hidden="false"/>
    </xf>
    <xf numFmtId="165" fontId="4" fillId="5" borderId="2" xfId="0" applyFont="true" applyBorder="true" applyAlignment="true" applyProtection="true">
      <alignment horizontal="left" vertical="top" textRotation="0" wrapText="false" indent="0" shrinkToFit="false"/>
      <protection locked="false" hidden="false"/>
    </xf>
    <xf numFmtId="165" fontId="5" fillId="5" borderId="2" xfId="0" applyFont="true" applyBorder="true" applyAlignment="true" applyProtection="true">
      <alignment horizontal="left" vertical="center" textRotation="0" wrapText="false" indent="0" shrinkToFit="false"/>
      <protection locked="false" hidden="false"/>
    </xf>
    <xf numFmtId="164" fontId="7" fillId="13" borderId="0" xfId="0" applyFont="true" applyBorder="true" applyAlignment="true" applyProtection="true">
      <alignment horizontal="left" vertical="center" textRotation="0" wrapText="true" indent="0" shrinkToFit="false"/>
      <protection locked="true" hidden="false"/>
    </xf>
    <xf numFmtId="170" fontId="10" fillId="13" borderId="0" xfId="0" applyFont="true" applyBorder="true" applyAlignment="true" applyProtection="true">
      <alignment horizontal="center" vertical="center" textRotation="0" wrapText="true" indent="0" shrinkToFit="false"/>
      <protection locked="true" hidden="false"/>
    </xf>
    <xf numFmtId="165" fontId="5" fillId="14" borderId="1" xfId="0" applyFont="true" applyBorder="true" applyAlignment="true" applyProtection="true">
      <alignment horizontal="center" vertical="center" textRotation="0" wrapText="true" indent="0" shrinkToFit="false"/>
      <protection locked="true" hidden="false"/>
    </xf>
    <xf numFmtId="165" fontId="6" fillId="14" borderId="1" xfId="0" applyFont="true" applyBorder="true" applyAlignment="true" applyProtection="true">
      <alignment horizontal="center" vertical="center" textRotation="0" wrapText="true" indent="0" shrinkToFit="false"/>
      <protection locked="true" hidden="false"/>
    </xf>
    <xf numFmtId="165" fontId="7" fillId="14" borderId="1" xfId="0" applyFont="true" applyBorder="true" applyAlignment="true" applyProtection="true">
      <alignment horizontal="center" vertical="center" textRotation="0" wrapText="true" indent="0" shrinkToFit="false"/>
      <protection locked="true" hidden="false"/>
    </xf>
    <xf numFmtId="164" fontId="15" fillId="15" borderId="0" xfId="0" applyFont="true" applyBorder="true" applyAlignment="true" applyProtection="true">
      <alignment horizontal="center" vertical="center" textRotation="0" wrapText="true" indent="0" shrinkToFit="false"/>
      <protection locked="true" hidden="false"/>
    </xf>
    <xf numFmtId="164" fontId="15" fillId="15" borderId="0" xfId="0" applyFont="true" applyBorder="true" applyAlignment="true" applyProtection="true">
      <alignment horizontal="center" vertical="center" textRotation="0" wrapText="false" indent="0" shrinkToFit="false"/>
      <protection locked="true" hidden="false"/>
    </xf>
    <xf numFmtId="164" fontId="5" fillId="3" borderId="3" xfId="0" applyFont="true" applyBorder="true" applyAlignment="true" applyProtection="true">
      <alignment horizontal="center" vertical="center" textRotation="0" wrapText="tru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false" hidden="false"/>
    </xf>
    <xf numFmtId="167" fontId="5" fillId="4" borderId="1" xfId="0" applyFont="true" applyBorder="true" applyAlignment="true" applyProtection="true">
      <alignment horizontal="center" vertical="center" textRotation="0" wrapText="false" indent="0" shrinkToFit="false"/>
      <protection locked="true" hidden="false"/>
    </xf>
    <xf numFmtId="164" fontId="6" fillId="3" borderId="0" xfId="0" applyFont="true" applyBorder="true" applyAlignment="true" applyProtection="true">
      <alignment horizontal="right" vertical="center" textRotation="0" wrapText="false" indent="0" shrinkToFit="false"/>
      <protection locked="true" hidden="false"/>
    </xf>
    <xf numFmtId="167" fontId="6" fillId="3" borderId="1" xfId="0" applyFont="true" applyBorder="true" applyAlignment="true" applyProtection="true">
      <alignment horizontal="center" vertical="center" textRotation="0" wrapText="false" indent="0" shrinkToFit="false"/>
      <protection locked="true" hidden="false"/>
    </xf>
    <xf numFmtId="166" fontId="7" fillId="3" borderId="1" xfId="0" applyFont="true" applyBorder="tru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right" vertical="center" textRotation="0" wrapText="false" indent="0" shrinkToFit="false"/>
      <protection locked="true" hidden="false"/>
    </xf>
    <xf numFmtId="167" fontId="12" fillId="3" borderId="1" xfId="0" applyFont="true" applyBorder="true" applyAlignment="true" applyProtection="true">
      <alignment horizontal="center" vertical="center" textRotation="0" wrapText="false" indent="0" shrinkToFit="false"/>
      <protection locked="true" hidden="false"/>
    </xf>
    <xf numFmtId="164" fontId="5" fillId="15" borderId="0" xfId="0" applyFont="true" applyBorder="true" applyAlignment="true" applyProtection="true">
      <alignment horizontal="center" vertical="center" textRotation="0" wrapText="false" indent="0" shrinkToFit="false"/>
      <protection locked="true" hidden="false"/>
    </xf>
    <xf numFmtId="164" fontId="5" fillId="7" borderId="3" xfId="0" applyFont="true" applyBorder="true" applyAlignment="true" applyProtection="true">
      <alignment horizontal="center" vertical="center" textRotation="0" wrapText="true" indent="0" shrinkToFit="false"/>
      <protection locked="true" hidden="false"/>
    </xf>
    <xf numFmtId="164" fontId="4" fillId="15" borderId="0" xfId="0" applyFont="true" applyBorder="true" applyAlignment="true" applyProtection="true">
      <alignment horizontal="center" vertical="center" textRotation="0" wrapText="false" indent="0" shrinkToFit="false"/>
      <protection locked="true" hidden="false"/>
    </xf>
    <xf numFmtId="164" fontId="5" fillId="15" borderId="0" xfId="0" applyFont="true" applyBorder="true" applyAlignment="true" applyProtection="true">
      <alignment horizontal="general" vertical="center" textRotation="0" wrapText="false" indent="0" shrinkToFit="false"/>
      <protection locked="true" hidden="false"/>
    </xf>
    <xf numFmtId="164" fontId="6" fillId="15" borderId="0" xfId="0" applyFont="true" applyBorder="true" applyAlignment="true" applyProtection="true">
      <alignment horizontal="general" vertical="center" textRotation="0" wrapText="false" indent="0" shrinkToFit="false"/>
      <protection locked="true" hidden="false"/>
    </xf>
    <xf numFmtId="164" fontId="6" fillId="7" borderId="0" xfId="0" applyFont="true" applyBorder="true" applyAlignment="true" applyProtection="true">
      <alignment horizontal="right" vertical="center" textRotation="0" wrapText="false" indent="0" shrinkToFit="false"/>
      <protection locked="true" hidden="false"/>
    </xf>
    <xf numFmtId="167" fontId="5" fillId="7" borderId="1" xfId="0" applyFont="true" applyBorder="true" applyAlignment="true" applyProtection="true">
      <alignment horizontal="center" vertical="center" textRotation="0" wrapText="false" indent="0" shrinkToFit="false"/>
      <protection locked="true" hidden="false"/>
    </xf>
    <xf numFmtId="164" fontId="5" fillId="7" borderId="0" xfId="0" applyFont="true" applyBorder="true" applyAlignment="true" applyProtection="true">
      <alignment horizontal="right" vertical="center" textRotation="0" wrapText="false" indent="0" shrinkToFit="false"/>
      <protection locked="true" hidden="false"/>
    </xf>
    <xf numFmtId="166" fontId="7" fillId="7" borderId="1" xfId="0" applyFont="true" applyBorder="true" applyAlignment="true" applyProtection="true">
      <alignment horizontal="center" vertical="center" textRotation="0" wrapText="false" indent="0" shrinkToFit="false"/>
      <protection locked="true" hidden="false"/>
    </xf>
    <xf numFmtId="164" fontId="5" fillId="15" borderId="0" xfId="0" applyFont="true" applyBorder="true" applyAlignment="true" applyProtection="true">
      <alignment horizontal="general" vertical="bottom" textRotation="0" wrapText="false" indent="0" shrinkToFit="false"/>
      <protection locked="true" hidden="false"/>
    </xf>
    <xf numFmtId="164" fontId="6" fillId="15" borderId="0" xfId="0" applyFont="true" applyBorder="true" applyAlignment="true" applyProtection="true">
      <alignment horizontal="general" vertical="bottom" textRotation="0" wrapText="false" indent="0" shrinkToFit="false"/>
      <protection locked="true" hidden="false"/>
    </xf>
    <xf numFmtId="164" fontId="12" fillId="7" borderId="4" xfId="0" applyFont="true" applyBorder="true" applyAlignment="true" applyProtection="true">
      <alignment horizontal="right" vertical="center" textRotation="0" wrapText="false" indent="0" shrinkToFit="false"/>
      <protection locked="true" hidden="false"/>
    </xf>
    <xf numFmtId="167" fontId="12" fillId="7" borderId="1" xfId="0" applyFont="true" applyBorder="true" applyAlignment="true" applyProtection="true">
      <alignment horizontal="center" vertical="center" textRotation="0" wrapText="false" indent="0" shrinkToFit="false"/>
      <protection locked="true" hidden="false"/>
    </xf>
    <xf numFmtId="164" fontId="5" fillId="8" borderId="3" xfId="0" applyFont="true" applyBorder="true" applyAlignment="true" applyProtection="true">
      <alignment horizontal="center" vertical="center" textRotation="0" wrapText="true" indent="0" shrinkToFit="false"/>
      <protection locked="true" hidden="false"/>
    </xf>
    <xf numFmtId="164" fontId="6" fillId="8" borderId="0" xfId="0" applyFont="true" applyBorder="true" applyAlignment="true" applyProtection="true">
      <alignment horizontal="right" vertical="center" textRotation="0" wrapText="false" indent="0" shrinkToFit="false"/>
      <protection locked="true" hidden="false"/>
    </xf>
    <xf numFmtId="167" fontId="5" fillId="8" borderId="1" xfId="0" applyFont="true" applyBorder="true" applyAlignment="true" applyProtection="true">
      <alignment horizontal="center" vertical="bottom" textRotation="0" wrapText="false" indent="0" shrinkToFit="false"/>
      <protection locked="true" hidden="false"/>
    </xf>
    <xf numFmtId="164" fontId="5" fillId="8" borderId="0" xfId="0" applyFont="true" applyBorder="true" applyAlignment="true" applyProtection="true">
      <alignment horizontal="right" vertical="center" textRotation="0" wrapText="false" indent="0" shrinkToFit="false"/>
      <protection locked="true" hidden="false"/>
    </xf>
    <xf numFmtId="166" fontId="7" fillId="8" borderId="1" xfId="0" applyFont="true" applyBorder="true" applyAlignment="true" applyProtection="true">
      <alignment horizontal="center" vertical="center" textRotation="0" wrapText="false" indent="0" shrinkToFit="false"/>
      <protection locked="true" hidden="false"/>
    </xf>
    <xf numFmtId="164" fontId="12" fillId="8" borderId="4" xfId="0" applyFont="true" applyBorder="true" applyAlignment="true" applyProtection="true">
      <alignment horizontal="right" vertical="center" textRotation="0" wrapText="false" indent="0" shrinkToFit="false"/>
      <protection locked="true" hidden="false"/>
    </xf>
    <xf numFmtId="167" fontId="7" fillId="8" borderId="1" xfId="0" applyFont="true" applyBorder="true" applyAlignment="true" applyProtection="true">
      <alignment horizontal="center" vertical="center" textRotation="0" wrapText="false" indent="0" shrinkToFit="false"/>
      <protection locked="true" hidden="false"/>
    </xf>
    <xf numFmtId="164" fontId="7" fillId="15"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5" fontId="5" fillId="13" borderId="0" xfId="0" applyFont="true" applyBorder="true" applyAlignment="true" applyProtection="true">
      <alignment horizontal="general" vertical="top" textRotation="0" wrapText="true" indent="0" shrinkToFit="false"/>
      <protection locked="true" hidden="false"/>
    </xf>
    <xf numFmtId="165" fontId="6" fillId="13" borderId="0" xfId="0" applyFont="true" applyBorder="true" applyAlignment="true" applyProtection="true">
      <alignment horizontal="right" vertical="bottom" textRotation="0" wrapText="true" indent="0" shrinkToFit="false"/>
      <protection locked="true" hidden="false"/>
    </xf>
    <xf numFmtId="165" fontId="8" fillId="13" borderId="0" xfId="0" applyFont="true" applyBorder="true" applyAlignment="true" applyProtection="true">
      <alignment horizontal="general" vertical="top" textRotation="0" wrapText="true" indent="0" shrinkToFit="false"/>
      <protection locked="true" hidden="false"/>
    </xf>
    <xf numFmtId="165" fontId="15" fillId="13" borderId="0" xfId="0" applyFont="true" applyBorder="true" applyAlignment="true" applyProtection="true">
      <alignment horizontal="right" vertical="top" textRotation="0" wrapText="true" indent="0" shrinkToFit="false"/>
      <protection locked="true" hidden="false"/>
    </xf>
    <xf numFmtId="165" fontId="8" fillId="13" borderId="0" xfId="0" applyFont="true" applyBorder="true" applyAlignment="true" applyProtection="true">
      <alignment horizontal="center" vertical="top" textRotation="0" wrapText="true" indent="0" shrinkToFit="false"/>
      <protection locked="true" hidden="false"/>
    </xf>
    <xf numFmtId="165" fontId="10" fillId="13" borderId="0" xfId="0" applyFont="true" applyBorder="true" applyAlignment="true" applyProtection="true">
      <alignment horizontal="left" vertical="top" textRotation="0" wrapText="true" indent="0" shrinkToFit="false"/>
      <protection locked="true" hidden="false"/>
    </xf>
    <xf numFmtId="165" fontId="7" fillId="13" borderId="0" xfId="0" applyFont="true" applyBorder="true" applyAlignment="true" applyProtection="true">
      <alignment horizontal="left" vertical="top" textRotation="0" wrapText="false" indent="0" shrinkToFit="false"/>
      <protection locked="true" hidden="false"/>
    </xf>
    <xf numFmtId="165" fontId="4" fillId="13" borderId="0" xfId="0" applyFont="true" applyBorder="true" applyAlignment="true" applyProtection="true">
      <alignment horizontal="left" vertical="top" textRotation="0" wrapText="false" indent="0" shrinkToFit="false"/>
      <protection locked="true" hidden="false"/>
    </xf>
    <xf numFmtId="164" fontId="4" fillId="13" borderId="0" xfId="0" applyFont="true" applyBorder="true" applyAlignment="true" applyProtection="true">
      <alignment horizontal="left" vertical="top" textRotation="0" wrapText="false" indent="0" shrinkToFit="false"/>
      <protection locked="true" hidden="false"/>
    </xf>
    <xf numFmtId="170" fontId="10" fillId="13" borderId="0" xfId="0" applyFont="true" applyBorder="true" applyAlignment="true" applyProtection="true">
      <alignment horizontal="center" vertical="top" textRotation="0" wrapText="true" indent="0" shrinkToFit="false"/>
      <protection locked="true" hidden="false"/>
    </xf>
    <xf numFmtId="164" fontId="5" fillId="16" borderId="1" xfId="0" applyFont="true" applyBorder="true" applyAlignment="true" applyProtection="true">
      <alignment horizontal="center" vertical="center" textRotation="0" wrapText="false" indent="0" shrinkToFit="false"/>
      <protection locked="true" hidden="false"/>
    </xf>
    <xf numFmtId="164" fontId="6" fillId="16" borderId="1" xfId="0" applyFont="true" applyBorder="true" applyAlignment="true" applyProtection="true">
      <alignment horizontal="center" vertical="center" textRotation="0" wrapText="true" indent="0" shrinkToFit="false"/>
      <protection locked="true" hidden="false"/>
    </xf>
    <xf numFmtId="165" fontId="5" fillId="14" borderId="5" xfId="0" applyFont="true" applyBorder="true" applyAlignment="true" applyProtection="true">
      <alignment horizontal="center" vertical="center" textRotation="0" wrapText="true" indent="0" shrinkToFit="false"/>
      <protection locked="true" hidden="false"/>
    </xf>
    <xf numFmtId="164" fontId="12" fillId="16" borderId="2" xfId="0" applyFont="true" applyBorder="true" applyAlignment="true" applyProtection="true">
      <alignment horizontal="center" vertical="center" textRotation="0" wrapText="true" indent="0" shrinkToFit="false"/>
      <protection locked="true" hidden="false"/>
    </xf>
    <xf numFmtId="164" fontId="7" fillId="9" borderId="6" xfId="0" applyFont="true" applyBorder="true" applyAlignment="true" applyProtection="true">
      <alignment horizontal="center" vertical="center" textRotation="0" wrapText="false" indent="0" shrinkToFit="false"/>
      <protection locked="true" hidden="false"/>
    </xf>
    <xf numFmtId="164" fontId="7" fillId="6"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false" hidden="false"/>
    </xf>
    <xf numFmtId="167" fontId="7" fillId="4" borderId="1" xfId="0" applyFont="true" applyBorder="true" applyAlignment="true" applyProtection="true">
      <alignment horizontal="center" vertical="center" textRotation="0" wrapText="false" indent="0" shrinkToFit="false"/>
      <protection locked="true" hidden="false"/>
    </xf>
    <xf numFmtId="164" fontId="7" fillId="9" borderId="0" xfId="0" applyFont="true" applyBorder="true" applyAlignment="true" applyProtection="true">
      <alignment horizontal="right" vertical="center" textRotation="0" wrapText="false" indent="0" shrinkToFit="false"/>
      <protection locked="true" hidden="false"/>
    </xf>
    <xf numFmtId="164" fontId="7" fillId="9" borderId="7" xfId="0" applyFont="true" applyBorder="true" applyAlignment="true" applyProtection="true">
      <alignment horizontal="right" vertical="center" textRotation="0" wrapText="false" indent="0" shrinkToFit="false"/>
      <protection locked="true" hidden="false"/>
    </xf>
    <xf numFmtId="164" fontId="7" fillId="10" borderId="6" xfId="0" applyFont="true" applyBorder="true" applyAlignment="true" applyProtection="true">
      <alignment horizontal="center" vertical="center" textRotation="0" wrapText="false" indent="0" shrinkToFit="false"/>
      <protection locked="true" hidden="false"/>
    </xf>
    <xf numFmtId="164" fontId="7" fillId="10" borderId="0" xfId="0" applyFont="true" applyBorder="true" applyAlignment="true" applyProtection="true">
      <alignment horizontal="right" vertical="center" textRotation="0" wrapText="false" indent="0" shrinkToFit="false"/>
      <protection locked="true" hidden="false"/>
    </xf>
    <xf numFmtId="164" fontId="7" fillId="10" borderId="7" xfId="0" applyFont="true" applyBorder="true" applyAlignment="true" applyProtection="true">
      <alignment horizontal="right" vertical="center" textRotation="0" wrapText="false" indent="0" shrinkToFit="false"/>
      <protection locked="true" hidden="false"/>
    </xf>
    <xf numFmtId="164" fontId="8" fillId="9" borderId="6" xfId="0" applyFont="true" applyBorder="true" applyAlignment="true" applyProtection="true">
      <alignment horizontal="center" vertical="center" textRotation="0" wrapText="true" indent="0" shrinkToFit="false"/>
      <protection locked="true" hidden="false"/>
    </xf>
    <xf numFmtId="164" fontId="8" fillId="10" borderId="6" xfId="0" applyFont="true" applyBorder="true" applyAlignment="true" applyProtection="true">
      <alignment horizontal="center" vertical="center" textRotation="0" wrapText="false" indent="0" shrinkToFit="false"/>
      <protection locked="true" hidden="false"/>
    </xf>
    <xf numFmtId="164" fontId="8" fillId="10" borderId="6" xfId="0" applyFont="true" applyBorder="true" applyAlignment="true" applyProtection="true">
      <alignment horizontal="center" vertical="center" textRotation="0" wrapText="true" indent="0" shrinkToFit="false"/>
      <protection locked="true" hidden="false"/>
    </xf>
    <xf numFmtId="164" fontId="7" fillId="16" borderId="0" xfId="0" applyFont="true" applyBorder="true" applyAlignment="true" applyProtection="true">
      <alignment horizontal="center" vertical="center" textRotation="0" wrapText="false" indent="0" shrinkToFit="false"/>
      <protection locked="true" hidden="false"/>
    </xf>
    <xf numFmtId="164" fontId="7" fillId="16" borderId="0" xfId="0" applyFont="true" applyBorder="true" applyAlignment="true" applyProtection="true">
      <alignment horizontal="right" vertical="center" textRotation="0" wrapText="true" indent="0" shrinkToFit="false"/>
      <protection locked="true" hidden="false"/>
    </xf>
    <xf numFmtId="167" fontId="7" fillId="16" borderId="1" xfId="0" applyFont="true" applyBorder="true" applyAlignment="true" applyProtection="true">
      <alignment horizontal="center" vertical="center" textRotation="0" wrapText="false" indent="0" shrinkToFit="false"/>
      <protection locked="true" hidden="false"/>
    </xf>
    <xf numFmtId="164" fontId="12" fillId="16" borderId="0" xfId="0" applyFont="true" applyBorder="true" applyAlignment="true" applyProtection="true">
      <alignment horizontal="right" vertical="center" textRotation="0" wrapText="false" indent="0" shrinkToFit="false"/>
      <protection locked="true" hidden="false"/>
    </xf>
    <xf numFmtId="166" fontId="7" fillId="16" borderId="1" xfId="0" applyFont="true" applyBorder="true" applyAlignment="true" applyProtection="true">
      <alignment horizontal="center" vertical="center" textRotation="0" wrapText="false" indent="0" shrinkToFit="false"/>
      <protection locked="true" hidden="false"/>
    </xf>
    <xf numFmtId="164" fontId="12" fillId="16" borderId="7" xfId="0" applyFont="true" applyBorder="true" applyAlignment="true" applyProtection="true">
      <alignment horizontal="right" vertical="center" textRotation="0" wrapText="false" indent="0" shrinkToFit="false"/>
      <protection locked="true" hidden="false"/>
    </xf>
    <xf numFmtId="164" fontId="16" fillId="15" borderId="1" xfId="0" applyFont="true" applyBorder="true" applyAlignment="true" applyProtection="true">
      <alignment horizontal="right" vertical="center" textRotation="0" wrapText="true" indent="0" shrinkToFit="false"/>
      <protection locked="true" hidden="false"/>
    </xf>
    <xf numFmtId="167" fontId="16" fillId="15" borderId="1" xfId="0" applyFont="true" applyBorder="true" applyAlignment="true" applyProtection="true">
      <alignment horizontal="center" vertical="center" textRotation="0" wrapText="true" indent="0" shrinkToFit="false"/>
      <protection locked="true" hidden="false"/>
    </xf>
    <xf numFmtId="164" fontId="8" fillId="15" borderId="0" xfId="0" applyFont="true" applyBorder="tru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left" vertical="center" textRotation="0" wrapText="false" indent="0" shrinkToFit="false"/>
      <protection locked="true" hidden="false"/>
    </xf>
    <xf numFmtId="165" fontId="6" fillId="13" borderId="0" xfId="0" applyFont="true" applyBorder="true" applyAlignment="true" applyProtection="true">
      <alignment horizontal="right" vertical="center" textRotation="0" wrapText="true" indent="0" shrinkToFit="false"/>
      <protection locked="true" hidden="false"/>
    </xf>
    <xf numFmtId="165" fontId="4" fillId="14" borderId="1" xfId="0" applyFont="true" applyBorder="true" applyAlignment="true" applyProtection="true">
      <alignment horizontal="center" vertical="center" textRotation="0" wrapText="true" indent="0" shrinkToFit="false"/>
      <protection locked="true" hidden="false"/>
    </xf>
    <xf numFmtId="164" fontId="5" fillId="15" borderId="0" xfId="0" applyFont="true" applyBorder="true" applyAlignment="true" applyProtection="true">
      <alignment horizontal="center" vertical="center" textRotation="0" wrapText="true" indent="0" shrinkToFit="false"/>
      <protection locked="true" hidden="false"/>
    </xf>
    <xf numFmtId="164" fontId="7" fillId="4" borderId="1" xfId="0" applyFont="true" applyBorder="true" applyAlignment="true" applyProtection="true">
      <alignment horizontal="center" vertical="center" textRotation="0" wrapText="false" indent="0" shrinkToFit="false"/>
      <protection locked="true" hidden="false"/>
    </xf>
    <xf numFmtId="164" fontId="5" fillId="6"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false" hidden="false"/>
    </xf>
    <xf numFmtId="167" fontId="5" fillId="4" borderId="0" xfId="0" applyFont="true" applyBorder="true" applyAlignment="true" applyProtection="true">
      <alignment horizontal="center" vertical="bottom" textRotation="0" wrapText="false" indent="0" shrinkToFit="false"/>
      <protection locked="true" hidden="false"/>
    </xf>
    <xf numFmtId="164" fontId="7" fillId="3" borderId="0" xfId="0" applyFont="true" applyBorder="true" applyAlignment="true" applyProtection="true">
      <alignment horizontal="right" vertical="bottom" textRotation="0" wrapText="false" indent="0" shrinkToFit="false"/>
      <protection locked="true" hidden="false"/>
    </xf>
    <xf numFmtId="167" fontId="7" fillId="3"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7" fillId="3" borderId="0" xfId="0" applyFont="true" applyBorder="true" applyAlignment="true" applyProtection="true">
      <alignment horizontal="right" vertical="center" textRotation="0" wrapText="false" indent="0" shrinkToFit="false"/>
      <protection locked="true" hidden="false"/>
    </xf>
    <xf numFmtId="166" fontId="7" fillId="3" borderId="0" xfId="0" applyFont="true" applyBorder="true" applyAlignment="true" applyProtection="true">
      <alignment horizontal="center" vertical="center" textRotation="0" wrapText="false" indent="0" shrinkToFit="false"/>
      <protection locked="true" hidden="false"/>
    </xf>
    <xf numFmtId="164" fontId="12" fillId="3" borderId="0" xfId="0" applyFont="true" applyBorder="true" applyAlignment="true" applyProtection="true">
      <alignment horizontal="right" vertical="center" textRotation="0" wrapText="false" indent="0" shrinkToFit="false"/>
      <protection locked="true" hidden="false"/>
    </xf>
    <xf numFmtId="167" fontId="7" fillId="3" borderId="0" xfId="0" applyFont="true" applyBorder="true" applyAlignment="true" applyProtection="true">
      <alignment horizontal="center" vertical="center" textRotation="0" wrapText="false" indent="0" shrinkToFit="false"/>
      <protection locked="true" hidden="false"/>
    </xf>
    <xf numFmtId="164" fontId="7" fillId="4" borderId="1" xfId="0" applyFont="true" applyBorder="true" applyAlignment="true" applyProtection="true">
      <alignment horizontal="general" vertical="bottom" textRotation="0" wrapText="false" indent="0" shrinkToFit="false"/>
      <protection locked="true" hidden="false"/>
    </xf>
    <xf numFmtId="164" fontId="6" fillId="5"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7" fillId="7" borderId="0" xfId="0" applyFont="true" applyBorder="true" applyAlignment="true" applyProtection="true">
      <alignment horizontal="right" vertical="bottom" textRotation="0" wrapText="false" indent="0" shrinkToFit="false"/>
      <protection locked="true" hidden="false"/>
    </xf>
    <xf numFmtId="167" fontId="7" fillId="7"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6" fontId="7" fillId="7" borderId="0" xfId="0" applyFont="true" applyBorder="true" applyAlignment="true" applyProtection="true">
      <alignment horizontal="center" vertical="bottom" textRotation="0" wrapText="false" indent="0" shrinkToFit="false"/>
      <protection locked="true" hidden="false"/>
    </xf>
    <xf numFmtId="164" fontId="12" fillId="7" borderId="0" xfId="0" applyFont="true" applyBorder="true" applyAlignment="true" applyProtection="true">
      <alignment horizontal="right" vertical="bottom" textRotation="0" wrapText="false" indent="0" shrinkToFit="false"/>
      <protection locked="true" hidden="false"/>
    </xf>
    <xf numFmtId="164" fontId="8" fillId="4" borderId="1" xfId="0" applyFont="true" applyBorder="true" applyAlignment="true" applyProtection="true">
      <alignment horizontal="general" vertical="center" textRotation="0" wrapText="false" indent="0" shrinkToFit="false"/>
      <protection locked="true" hidden="false"/>
    </xf>
    <xf numFmtId="164" fontId="7" fillId="8" borderId="0" xfId="0" applyFont="true" applyBorder="true" applyAlignment="true" applyProtection="true">
      <alignment horizontal="right" vertical="bottom" textRotation="0" wrapText="false" indent="0" shrinkToFit="false"/>
      <protection locked="true" hidden="false"/>
    </xf>
    <xf numFmtId="167" fontId="7" fillId="8" borderId="0" xfId="0" applyFont="true" applyBorder="true" applyAlignment="true" applyProtection="true">
      <alignment horizontal="center" vertical="bottom" textRotation="0" wrapText="false" indent="0" shrinkToFit="false"/>
      <protection locked="true" hidden="false"/>
    </xf>
    <xf numFmtId="166" fontId="7" fillId="8" borderId="0" xfId="0" applyFont="true" applyBorder="true" applyAlignment="true" applyProtection="true">
      <alignment horizontal="center" vertical="bottom" textRotation="0" wrapText="false" indent="0" shrinkToFit="false"/>
      <protection locked="true" hidden="false"/>
    </xf>
    <xf numFmtId="164" fontId="12" fillId="8" borderId="0" xfId="0" applyFont="true" applyBorder="true" applyAlignment="true" applyProtection="true">
      <alignment horizontal="right" vertical="bottom" textRotation="0" wrapText="false" indent="0" shrinkToFit="false"/>
      <protection locked="true" hidden="false"/>
    </xf>
    <xf numFmtId="170" fontId="5" fillId="14" borderId="1" xfId="0" applyFont="true" applyBorder="true" applyAlignment="true" applyProtection="true">
      <alignment horizontal="center" vertical="center" textRotation="0" wrapText="true" indent="0" shrinkToFit="false"/>
      <protection locked="true" hidden="false"/>
    </xf>
    <xf numFmtId="164" fontId="4" fillId="17" borderId="0" xfId="0" applyFont="true" applyBorder="true" applyAlignment="true" applyProtection="true">
      <alignment horizontal="center" vertical="center" textRotation="0" wrapText="true" indent="0" shrinkToFit="false"/>
      <protection locked="true" hidden="false"/>
    </xf>
    <xf numFmtId="164" fontId="5" fillId="17" borderId="0" xfId="0" applyFont="true" applyBorder="true" applyAlignment="true" applyProtection="true">
      <alignment horizontal="center" vertical="bottom"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4" fontId="5" fillId="17" borderId="0" xfId="0" applyFont="true" applyBorder="true" applyAlignment="true" applyProtection="true">
      <alignment horizontal="general" vertical="bottom" textRotation="0" wrapText="false" indent="0" shrinkToFit="false"/>
      <protection locked="true" hidden="false"/>
    </xf>
    <xf numFmtId="164" fontId="7" fillId="15" borderId="0" xfId="0" applyFont="true" applyBorder="true" applyAlignment="true" applyProtection="true">
      <alignment horizontal="general" vertical="center" textRotation="0" wrapText="false" indent="0" shrinkToFit="false"/>
      <protection locked="true" hidden="false"/>
    </xf>
    <xf numFmtId="164" fontId="7" fillId="15" borderId="0" xfId="0" applyFont="true" applyBorder="true" applyAlignment="true" applyProtection="true">
      <alignment horizontal="right" vertical="center" textRotation="0" wrapText="false" indent="0" shrinkToFit="false"/>
      <protection locked="true" hidden="false"/>
    </xf>
    <xf numFmtId="167" fontId="7" fillId="15" borderId="0" xfId="0" applyFont="true" applyBorder="true" applyAlignment="true" applyProtection="true">
      <alignment horizontal="center" vertical="center" textRotation="0" wrapText="false" indent="0" shrinkToFit="false"/>
      <protection locked="true" hidden="false"/>
    </xf>
    <xf numFmtId="164" fontId="5" fillId="13" borderId="0" xfId="0" applyFont="true" applyBorder="true" applyAlignment="true" applyProtection="true">
      <alignment horizontal="center" vertical="bottom" textRotation="0" wrapText="false" indent="0" shrinkToFit="false"/>
      <protection locked="true" hidden="false"/>
    </xf>
    <xf numFmtId="164" fontId="6" fillId="13" borderId="0" xfId="0" applyFont="true" applyBorder="true" applyAlignment="true" applyProtection="true">
      <alignment horizontal="center" vertical="center" textRotation="0" wrapText="false" indent="0" shrinkToFit="false"/>
      <protection locked="true" hidden="false"/>
    </xf>
    <xf numFmtId="164" fontId="5" fillId="18" borderId="0" xfId="0" applyFont="true" applyBorder="true" applyAlignment="true" applyProtection="true">
      <alignment horizontal="center" vertical="bottom" textRotation="0" wrapText="false" indent="0" shrinkToFit="false"/>
      <protection locked="true" hidden="false"/>
    </xf>
    <xf numFmtId="164" fontId="5" fillId="19" borderId="0" xfId="0" applyFont="true" applyBorder="true" applyAlignment="true" applyProtection="true">
      <alignment horizontal="center" vertical="bottom" textRotation="0" wrapText="false" indent="0" shrinkToFit="false"/>
      <protection locked="true" hidden="false"/>
    </xf>
    <xf numFmtId="164" fontId="5" fillId="13" borderId="0" xfId="0" applyFont="true" applyBorder="true" applyAlignment="true" applyProtection="true">
      <alignment horizontal="general" vertical="bottom" textRotation="0" wrapText="false" indent="0" shrinkToFit="false"/>
      <protection locked="true" hidden="false"/>
    </xf>
    <xf numFmtId="164" fontId="5" fillId="13" borderId="0" xfId="0" applyFont="true" applyBorder="true" applyAlignment="true" applyProtection="true">
      <alignment horizontal="general" vertical="center" textRotation="0" wrapText="false" indent="0" shrinkToFit="false"/>
      <protection locked="true" hidden="false"/>
    </xf>
    <xf numFmtId="167" fontId="4" fillId="18" borderId="0" xfId="0" applyFont="true" applyBorder="true" applyAlignment="true" applyProtection="true">
      <alignment horizontal="center" vertical="center" textRotation="0" wrapText="true" indent="0" shrinkToFit="false"/>
      <protection locked="true" hidden="false"/>
    </xf>
    <xf numFmtId="166" fontId="17" fillId="18" borderId="0" xfId="0" applyFont="true" applyBorder="true" applyAlignment="true" applyProtection="true">
      <alignment horizontal="center" vertical="center" textRotation="0" wrapText="true" indent="0" shrinkToFit="false"/>
      <protection locked="true" hidden="false"/>
    </xf>
    <xf numFmtId="167" fontId="4" fillId="19" borderId="0" xfId="0" applyFont="true" applyBorder="true" applyAlignment="true" applyProtection="true">
      <alignment horizontal="center" vertical="center" textRotation="0" wrapText="true" indent="0" shrinkToFit="false"/>
      <protection locked="true" hidden="false"/>
    </xf>
    <xf numFmtId="166" fontId="17" fillId="19" borderId="0" xfId="0" applyFont="true" applyBorder="true" applyAlignment="true" applyProtection="true">
      <alignment horizontal="center" vertical="center" textRotation="0" wrapText="true" indent="0" shrinkToFit="false"/>
      <protection locked="true" hidden="false"/>
    </xf>
    <xf numFmtId="167" fontId="4" fillId="18" borderId="0" xfId="0" applyFont="true" applyBorder="true" applyAlignment="true" applyProtection="true">
      <alignment horizontal="center" vertical="top" textRotation="0" wrapText="true" indent="0" shrinkToFit="false"/>
      <protection locked="true" hidden="false"/>
    </xf>
    <xf numFmtId="166" fontId="17" fillId="18" borderId="0" xfId="0" applyFont="true" applyBorder="true" applyAlignment="true" applyProtection="true">
      <alignment horizontal="center" vertical="top" textRotation="0" wrapText="true" indent="0" shrinkToFit="false"/>
      <protection locked="true" hidden="false"/>
    </xf>
    <xf numFmtId="167" fontId="4" fillId="19" borderId="0" xfId="0" applyFont="true" applyBorder="true" applyAlignment="true" applyProtection="true">
      <alignment horizontal="center" vertical="top" textRotation="0" wrapText="tru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18" borderId="1" xfId="0" applyFont="true" applyBorder="true" applyAlignment="true" applyProtection="true">
      <alignment horizontal="center" vertical="bottom" textRotation="0" wrapText="false" indent="0" shrinkToFit="false"/>
      <protection locked="true" hidden="false"/>
    </xf>
    <xf numFmtId="164" fontId="5" fillId="19" borderId="1" xfId="0" applyFont="true" applyBorder="true" applyAlignment="true" applyProtection="true">
      <alignment horizontal="center" vertical="bottom" textRotation="0" wrapText="false" indent="0" shrinkToFit="false"/>
      <protection locked="true" hidden="false"/>
    </xf>
    <xf numFmtId="166" fontId="7" fillId="13" borderId="0" xfId="0" applyFont="true" applyBorder="true" applyAlignment="true" applyProtection="true">
      <alignment horizontal="right" vertical="center" textRotation="0" wrapText="false" indent="0" shrinkToFit="false"/>
      <protection locked="true" hidden="false"/>
    </xf>
    <xf numFmtId="167" fontId="6" fillId="18" borderId="1" xfId="0" applyFont="true" applyBorder="true" applyAlignment="true" applyProtection="true">
      <alignment horizontal="center" vertical="center" textRotation="0" wrapText="false" indent="0" shrinkToFit="false"/>
      <protection locked="true" hidden="false"/>
    </xf>
    <xf numFmtId="167" fontId="6" fillId="19" borderId="1" xfId="0" applyFont="true" applyBorder="true" applyAlignment="true" applyProtection="true">
      <alignment horizontal="center" vertical="bottom" textRotation="0" wrapText="false" indent="0" shrinkToFit="false"/>
      <protection locked="true" hidden="false"/>
    </xf>
    <xf numFmtId="166" fontId="7" fillId="13" borderId="0" xfId="0" applyFont="true" applyBorder="true" applyAlignment="true" applyProtection="true">
      <alignment horizontal="general" vertical="bottom" textRotation="0" wrapText="false" indent="0" shrinkToFit="false"/>
      <protection locked="true" hidden="false"/>
    </xf>
    <xf numFmtId="167" fontId="6" fillId="18" borderId="1" xfId="0" applyFont="true" applyBorder="true" applyAlignment="true" applyProtection="true">
      <alignment horizontal="center" vertical="bottom" textRotation="0" wrapText="false" indent="0" shrinkToFit="false"/>
      <protection locked="true" hidden="false"/>
    </xf>
    <xf numFmtId="166" fontId="7" fillId="13" borderId="4" xfId="0" applyFont="true" applyBorder="true" applyAlignment="true" applyProtection="true">
      <alignment horizontal="left" vertical="bottom" textRotation="0" wrapText="false" indent="0" shrinkToFit="false"/>
      <protection locked="true" hidden="false"/>
    </xf>
    <xf numFmtId="164" fontId="5" fillId="20" borderId="0" xfId="0" applyFont="true" applyBorder="true" applyAlignment="true" applyProtection="true">
      <alignment horizontal="center" vertical="bottom" textRotation="0" wrapText="false" indent="0" shrinkToFit="false"/>
      <protection locked="true" hidden="false"/>
    </xf>
    <xf numFmtId="167" fontId="18" fillId="18" borderId="0" xfId="0" applyFont="true" applyBorder="true" applyAlignment="true" applyProtection="true">
      <alignment horizontal="center" vertical="center" textRotation="0" wrapText="false" indent="0" shrinkToFit="false"/>
      <protection locked="true" hidden="false"/>
    </xf>
    <xf numFmtId="167" fontId="18" fillId="19" borderId="0" xfId="0" applyFont="true" applyBorder="true" applyAlignment="true" applyProtection="true">
      <alignment horizontal="center" vertical="center" textRotation="0" wrapText="false" indent="0" shrinkToFit="false"/>
      <protection locked="true" hidden="false"/>
    </xf>
    <xf numFmtId="164" fontId="5" fillId="13" borderId="0" xfId="0" applyFont="true" applyBorder="true" applyAlignment="true" applyProtection="true">
      <alignment horizontal="right" vertical="center" textRotation="0" wrapText="false" indent="0" shrinkToFit="false"/>
      <protection locked="true" hidden="false"/>
    </xf>
    <xf numFmtId="164" fontId="19" fillId="13" borderId="0" xfId="0" applyFont="true" applyBorder="true" applyAlignment="true" applyProtection="true">
      <alignment horizontal="right" vertical="center" textRotation="0" wrapText="false" indent="0" shrinkToFit="false"/>
      <protection locked="true" hidden="false"/>
    </xf>
    <xf numFmtId="165" fontId="13" fillId="13" borderId="0" xfId="0" applyFont="true" applyBorder="true" applyAlignment="true" applyProtection="true">
      <alignment horizontal="left" vertical="top" textRotation="0" wrapText="true" indent="0" shrinkToFit="false"/>
      <protection locked="true" hidden="false"/>
    </xf>
    <xf numFmtId="165" fontId="5" fillId="14" borderId="0" xfId="0" applyFont="true" applyBorder="true" applyAlignment="true" applyProtection="true">
      <alignment horizontal="general" vertical="top" textRotation="0" wrapText="true" indent="0" shrinkToFit="false"/>
      <protection locked="true" hidden="false"/>
    </xf>
    <xf numFmtId="165" fontId="20" fillId="14" borderId="0" xfId="0" applyFont="true" applyBorder="true" applyAlignment="true" applyProtection="true">
      <alignment horizontal="right" vertical="top" textRotation="0" wrapText="true" indent="0" shrinkToFit="false"/>
      <protection locked="true" hidden="false"/>
    </xf>
    <xf numFmtId="165" fontId="21" fillId="14" borderId="0" xfId="0" applyFont="true" applyBorder="true" applyAlignment="true" applyProtection="true">
      <alignment horizontal="center" vertical="center" textRotation="0" wrapText="true" indent="0" shrinkToFit="false"/>
      <protection locked="true" hidden="false"/>
    </xf>
    <xf numFmtId="165" fontId="20" fillId="14" borderId="0" xfId="0" applyFont="true" applyBorder="true" applyAlignment="true" applyProtection="true">
      <alignment horizontal="left" vertical="top" textRotation="0" wrapText="true" indent="0" shrinkToFit="false"/>
      <protection locked="true" hidden="false"/>
    </xf>
    <xf numFmtId="165" fontId="5" fillId="14" borderId="1" xfId="0" applyFont="true" applyBorder="true" applyAlignment="true" applyProtection="true">
      <alignment horizontal="general" vertical="center" textRotation="0" wrapText="true" indent="0" shrinkToFit="false"/>
      <protection locked="true" hidden="false"/>
    </xf>
    <xf numFmtId="165" fontId="8" fillId="14" borderId="1" xfId="0" applyFont="true" applyBorder="true" applyAlignment="true" applyProtection="true">
      <alignment horizontal="center" vertical="center" textRotation="0" wrapText="true" indent="0" shrinkToFit="false"/>
      <protection locked="true" hidden="false"/>
    </xf>
    <xf numFmtId="164" fontId="5" fillId="14" borderId="1" xfId="0" applyFont="true" applyBorder="true" applyAlignment="true" applyProtection="true">
      <alignment horizontal="general" vertical="bottom" textRotation="0" wrapText="false" indent="0" shrinkToFit="false"/>
      <protection locked="true" hidden="false"/>
    </xf>
    <xf numFmtId="164" fontId="7" fillId="15" borderId="0" xfId="0" applyFont="true" applyBorder="true" applyAlignment="true" applyProtection="true">
      <alignment horizontal="general" vertical="bottom" textRotation="0" wrapText="false" indent="0" shrinkToFit="false"/>
      <protection locked="true" hidden="false"/>
    </xf>
    <xf numFmtId="164" fontId="7" fillId="4" borderId="1" xfId="0" applyFont="true" applyBorder="true" applyAlignment="true" applyProtection="true">
      <alignment horizontal="general" vertical="center" textRotation="0" wrapText="false" indent="0" shrinkToFit="false"/>
      <protection locked="true" hidden="false"/>
    </xf>
    <xf numFmtId="167" fontId="6" fillId="4" borderId="1" xfId="0" applyFont="true" applyBorder="true" applyAlignment="true" applyProtection="true">
      <alignment horizontal="center" vertical="center" textRotation="0" wrapText="false" indent="0" shrinkToFit="false"/>
      <protection locked="true" hidden="false"/>
    </xf>
    <xf numFmtId="164" fontId="6" fillId="15" borderId="0" xfId="0" applyFont="true" applyBorder="true" applyAlignment="true" applyProtection="true">
      <alignment horizontal="left" vertical="center" textRotation="0" wrapText="false" indent="0" shrinkToFit="false"/>
      <protection locked="true" hidden="false"/>
    </xf>
    <xf numFmtId="164" fontId="6" fillId="15" borderId="0" xfId="0" applyFont="true" applyBorder="true" applyAlignment="true" applyProtection="true">
      <alignment horizontal="right" vertical="center" textRotation="0" wrapText="true" indent="0" shrinkToFit="false"/>
      <protection locked="true" hidden="false"/>
    </xf>
    <xf numFmtId="167" fontId="6" fillId="15" borderId="1" xfId="0" applyFont="true" applyBorder="true" applyAlignment="true" applyProtection="true">
      <alignment horizontal="center" vertical="bottom" textRotation="0" wrapText="false" indent="0" shrinkToFit="false"/>
      <protection locked="true" hidden="false"/>
    </xf>
    <xf numFmtId="164" fontId="5" fillId="15" borderId="0" xfId="0" applyFont="true" applyBorder="true" applyAlignment="true" applyProtection="true">
      <alignment horizontal="right" vertical="center" textRotation="0" wrapText="false" indent="0" shrinkToFit="false"/>
      <protection locked="true" hidden="false"/>
    </xf>
    <xf numFmtId="166" fontId="12" fillId="15" borderId="1" xfId="0" applyFont="true" applyBorder="true" applyAlignment="true" applyProtection="true">
      <alignment horizontal="center" vertical="center" textRotation="0" wrapText="false" indent="0" shrinkToFit="false"/>
      <protection locked="true" hidden="false"/>
    </xf>
    <xf numFmtId="164" fontId="5" fillId="4" borderId="1" xfId="0" applyFont="true" applyBorder="true" applyAlignment="true" applyProtection="true">
      <alignment horizontal="general" vertical="bottom" textRotation="0" wrapText="false" indent="0" shrinkToFit="false"/>
      <protection locked="true" hidden="false"/>
    </xf>
    <xf numFmtId="164" fontId="5" fillId="6" borderId="1" xfId="0" applyFont="true" applyBorder="true" applyAlignment="true" applyProtection="true">
      <alignment horizontal="center" vertical="bottom" textRotation="0" wrapText="false" indent="0" shrinkToFit="false"/>
      <protection locked="true" hidden="false"/>
    </xf>
    <xf numFmtId="164" fontId="5" fillId="5" borderId="1" xfId="0" applyFont="true" applyBorder="true" applyAlignment="true" applyProtection="true">
      <alignment horizontal="center" vertical="bottom" textRotation="0" wrapText="false" indent="0" shrinkToFit="false"/>
      <protection locked="false" hidden="false"/>
    </xf>
    <xf numFmtId="167" fontId="5" fillId="4" borderId="1" xfId="0" applyFont="true" applyBorder="true" applyAlignment="true" applyProtection="true">
      <alignment horizontal="center" vertical="bottom" textRotation="0" wrapText="false" indent="0" shrinkToFit="false"/>
      <protection locked="true" hidden="false"/>
    </xf>
    <xf numFmtId="167" fontId="9" fillId="15" borderId="1" xfId="0" applyFont="true" applyBorder="true" applyAlignment="true" applyProtection="true">
      <alignment horizontal="center" vertical="center" textRotation="0" wrapText="true" indent="0" shrinkToFit="false"/>
      <protection locked="true" hidden="false"/>
    </xf>
    <xf numFmtId="164" fontId="5" fillId="15" borderId="0" xfId="0" applyFont="true" applyBorder="true" applyAlignment="true" applyProtection="true">
      <alignment horizontal="right" vertical="center" textRotation="0" wrapText="true" indent="0" shrinkToFit="false"/>
      <protection locked="true" hidden="false"/>
    </xf>
    <xf numFmtId="167" fontId="12" fillId="15" borderId="1" xfId="0" applyFont="true" applyBorder="true" applyAlignment="true" applyProtection="true">
      <alignment horizontal="center" vertical="center" textRotation="0" wrapText="true" indent="0" shrinkToFit="false"/>
      <protection locked="true" hidden="false"/>
    </xf>
    <xf numFmtId="165" fontId="5" fillId="14" borderId="1" xfId="0" applyFont="true" applyBorder="true" applyAlignment="true" applyProtection="true">
      <alignment horizontal="general" vertical="top" textRotation="0" wrapText="true" indent="0" shrinkToFit="false"/>
      <protection locked="true" hidden="false"/>
    </xf>
    <xf numFmtId="165" fontId="8" fillId="14" borderId="1" xfId="0" applyFont="true" applyBorder="true" applyAlignment="true" applyProtection="true">
      <alignment horizontal="center" vertical="top" textRotation="0" wrapText="true" indent="0" shrinkToFit="false"/>
      <protection locked="true" hidden="false"/>
    </xf>
    <xf numFmtId="165" fontId="7" fillId="14" borderId="1" xfId="0" applyFont="true" applyBorder="true" applyAlignment="true" applyProtection="true">
      <alignment horizontal="center" vertical="top" textRotation="0" wrapText="true" indent="0" shrinkToFit="false"/>
      <protection locked="true" hidden="false"/>
    </xf>
    <xf numFmtId="165" fontId="6" fillId="14" borderId="1" xfId="0" applyFont="true" applyBorder="true" applyAlignment="true" applyProtection="true">
      <alignment horizontal="center" vertical="top" textRotation="0" wrapText="true" indent="0" shrinkToFit="false"/>
      <protection locked="true" hidden="false"/>
    </xf>
    <xf numFmtId="164" fontId="5" fillId="14" borderId="0" xfId="0" applyFont="true" applyBorder="true" applyAlignment="true" applyProtection="true">
      <alignment horizontal="general" vertical="bottom" textRotation="0" wrapText="false" indent="0" shrinkToFit="false"/>
      <protection locked="true" hidden="false"/>
    </xf>
    <xf numFmtId="164" fontId="5" fillId="15" borderId="0" xfId="0" applyFont="true" applyBorder="true" applyAlignment="true" applyProtection="true">
      <alignment horizontal="center" vertical="bottom" textRotation="0" wrapText="false" indent="0" shrinkToFit="false"/>
      <protection locked="true" hidden="false"/>
    </xf>
    <xf numFmtId="164" fontId="6" fillId="4" borderId="1"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false" hidden="false"/>
    </xf>
    <xf numFmtId="167" fontId="6" fillId="4" borderId="1" xfId="0" applyFont="true" applyBorder="true" applyAlignment="true" applyProtection="true">
      <alignment horizontal="center" vertical="bottom" textRotation="0" wrapText="false" indent="0" shrinkToFit="false"/>
      <protection locked="true" hidden="false"/>
    </xf>
    <xf numFmtId="164" fontId="6" fillId="15" borderId="0" xfId="0" applyFont="true" applyBorder="true" applyAlignment="true" applyProtection="true">
      <alignment horizontal="right" vertical="top" textRotation="0" wrapText="true" indent="0" shrinkToFit="false"/>
      <protection locked="true" hidden="false"/>
    </xf>
    <xf numFmtId="167" fontId="6" fillId="15" borderId="1" xfId="0" applyFont="true" applyBorder="true" applyAlignment="true" applyProtection="true">
      <alignment horizontal="center" vertical="top" textRotation="0" wrapText="true" indent="0" shrinkToFit="false"/>
      <protection locked="true" hidden="false"/>
    </xf>
    <xf numFmtId="164" fontId="9" fillId="15" borderId="0" xfId="0" applyFont="true" applyBorder="true" applyAlignment="true" applyProtection="true">
      <alignment horizontal="right" vertical="top" textRotation="0" wrapText="true" indent="0" shrinkToFit="false"/>
      <protection locked="true" hidden="false"/>
    </xf>
    <xf numFmtId="167" fontId="12" fillId="15" borderId="1" xfId="0" applyFont="true" applyBorder="true" applyAlignment="true" applyProtection="true">
      <alignment horizontal="center" vertical="top" textRotation="0" wrapText="true" indent="0" shrinkToFit="false"/>
      <protection locked="true" hidden="false"/>
    </xf>
    <xf numFmtId="164" fontId="5" fillId="13" borderId="0" xfId="0" applyFont="true" applyBorder="true" applyAlignment="true" applyProtection="true">
      <alignment horizontal="center" vertical="center" textRotation="0" wrapText="false" indent="0" shrinkToFit="false"/>
      <protection locked="true" hidden="false"/>
    </xf>
    <xf numFmtId="164" fontId="9" fillId="18" borderId="0" xfId="0" applyFont="true" applyBorder="true" applyAlignment="true" applyProtection="true">
      <alignment horizontal="center" vertical="bottom" textRotation="0" wrapText="false" indent="0" shrinkToFit="false"/>
      <protection locked="true" hidden="false"/>
    </xf>
    <xf numFmtId="164" fontId="9" fillId="19" borderId="0" xfId="0" applyFont="true" applyBorder="true" applyAlignment="true" applyProtection="true">
      <alignment horizontal="center" vertical="bottom" textRotation="0" wrapText="false" indent="0" shrinkToFit="false"/>
      <protection locked="true" hidden="false"/>
    </xf>
    <xf numFmtId="166" fontId="8" fillId="13" borderId="0" xfId="0" applyFont="true" applyBorder="true" applyAlignment="true" applyProtection="true">
      <alignment horizontal="center" vertical="center" textRotation="0" wrapText="false" indent="0" shrinkToFit="false"/>
      <protection locked="true" hidden="false"/>
    </xf>
    <xf numFmtId="167" fontId="9" fillId="18" borderId="0" xfId="0" applyFont="true" applyBorder="true" applyAlignment="true" applyProtection="true">
      <alignment horizontal="center" vertical="center" textRotation="0" wrapText="false" indent="0" shrinkToFit="false"/>
      <protection locked="true" hidden="false"/>
    </xf>
    <xf numFmtId="164" fontId="9" fillId="18" borderId="0" xfId="0" applyFont="true" applyBorder="true" applyAlignment="true" applyProtection="true">
      <alignment horizontal="center" vertical="center" textRotation="0" wrapText="false" indent="0" shrinkToFit="false"/>
      <protection locked="true" hidden="false"/>
    </xf>
    <xf numFmtId="167" fontId="9" fillId="19" borderId="0" xfId="0" applyFont="true" applyBorder="true" applyAlignment="true" applyProtection="true">
      <alignment horizontal="center" vertical="center" textRotation="0" wrapText="false" indent="0" shrinkToFit="false"/>
      <protection locked="true" hidden="false"/>
    </xf>
    <xf numFmtId="164" fontId="8" fillId="13" borderId="0" xfId="0" applyFont="true" applyBorder="true" applyAlignment="true" applyProtection="true">
      <alignment horizontal="left" vertical="center" textRotation="0" wrapText="false" indent="0" shrinkToFit="false"/>
      <protection locked="true" hidden="false"/>
    </xf>
    <xf numFmtId="164" fontId="7" fillId="13" borderId="0" xfId="0" applyFont="true" applyBorder="true" applyAlignment="true" applyProtection="true">
      <alignment horizontal="left" vertical="center" textRotation="0" wrapText="false" indent="0" shrinkToFit="false"/>
      <protection locked="true" hidden="false"/>
    </xf>
    <xf numFmtId="164" fontId="22" fillId="13" borderId="0" xfId="0" applyFont="true" applyBorder="true" applyAlignment="true" applyProtection="true">
      <alignment horizontal="center" vertical="bottom" textRotation="0" wrapText="false" indent="0" shrinkToFit="false"/>
      <protection locked="true" hidden="false"/>
    </xf>
    <xf numFmtId="164" fontId="22" fillId="13" borderId="0" xfId="0" applyFont="true" applyBorder="true" applyAlignment="true" applyProtection="true">
      <alignment horizontal="general" vertical="bottom" textRotation="0" wrapText="false" indent="0" shrinkToFit="false"/>
      <protection locked="true" hidden="false"/>
    </xf>
    <xf numFmtId="164" fontId="9" fillId="14" borderId="0" xfId="0" applyFont="true" applyBorder="true" applyAlignment="true" applyProtection="true">
      <alignment horizontal="center" vertical="center" textRotation="0" wrapText="false" indent="0" shrinkToFit="false"/>
      <protection locked="true" hidden="false"/>
    </xf>
    <xf numFmtId="164" fontId="5" fillId="18" borderId="1" xfId="0" applyFont="true" applyBorder="true" applyAlignment="true" applyProtection="true">
      <alignment horizontal="center" vertical="center" textRotation="0" wrapText="false" indent="0" shrinkToFit="false"/>
      <protection locked="true" hidden="false"/>
    </xf>
    <xf numFmtId="164" fontId="5" fillId="15" borderId="1" xfId="0" applyFont="true" applyBorder="true" applyAlignment="true" applyProtection="true">
      <alignment horizontal="center" vertical="center" textRotation="0" wrapText="false" indent="0" shrinkToFit="false"/>
      <protection locked="true" hidden="false"/>
    </xf>
    <xf numFmtId="164" fontId="5" fillId="19" borderId="1" xfId="0" applyFont="true" applyBorder="true" applyAlignment="true" applyProtection="true">
      <alignment horizontal="center" vertical="center" textRotation="0" wrapText="false" indent="0" shrinkToFit="false"/>
      <protection locked="true" hidden="false"/>
    </xf>
    <xf numFmtId="164" fontId="5" fillId="13" borderId="0" xfId="0" applyFont="true" applyBorder="true" applyAlignment="true" applyProtection="true">
      <alignment horizontal="right" vertical="bottom" textRotation="0" wrapText="false" indent="0" shrinkToFit="false"/>
      <protection locked="true" hidden="false"/>
    </xf>
    <xf numFmtId="167" fontId="5" fillId="18" borderId="5" xfId="0" applyFont="true" applyBorder="true" applyAlignment="true" applyProtection="true">
      <alignment horizontal="center" vertical="center" textRotation="0" wrapText="false" indent="0" shrinkToFit="false"/>
      <protection locked="true" hidden="false"/>
    </xf>
    <xf numFmtId="167" fontId="5" fillId="19" borderId="5" xfId="0" applyFont="true" applyBorder="true" applyAlignment="true" applyProtection="true">
      <alignment horizontal="center" vertical="center" textRotation="0" wrapText="false" indent="0" shrinkToFit="false"/>
      <protection locked="true" hidden="false"/>
    </xf>
    <xf numFmtId="167" fontId="7" fillId="18" borderId="8" xfId="0" applyFont="true" applyBorder="true" applyAlignment="true" applyProtection="true">
      <alignment horizontal="center" vertical="center" textRotation="0" wrapText="false" indent="0" shrinkToFit="false"/>
      <protection locked="true" hidden="false"/>
    </xf>
    <xf numFmtId="167" fontId="7" fillId="19" borderId="8" xfId="0" applyFont="true" applyBorder="true" applyAlignment="true" applyProtection="true">
      <alignment horizontal="center" vertical="center" textRotation="0" wrapText="false" indent="0" shrinkToFit="false"/>
      <protection locked="true" hidden="false"/>
    </xf>
    <xf numFmtId="167" fontId="5" fillId="18" borderId="5" xfId="0" applyFont="true" applyBorder="true" applyAlignment="true" applyProtection="true">
      <alignment horizontal="center" vertical="bottom" textRotation="0" wrapText="false" indent="0" shrinkToFit="false"/>
      <protection locked="true" hidden="false"/>
    </xf>
    <xf numFmtId="167" fontId="5" fillId="19" borderId="5" xfId="0" applyFont="true" applyBorder="true" applyAlignment="true" applyProtection="true">
      <alignment horizontal="center" vertical="bottom" textRotation="0" wrapText="false" indent="0" shrinkToFit="false"/>
      <protection locked="true" hidden="false"/>
    </xf>
    <xf numFmtId="167" fontId="7" fillId="18" borderId="8" xfId="0" applyFont="true" applyBorder="true" applyAlignment="true" applyProtection="true">
      <alignment horizontal="center" vertical="bottom" textRotation="0" wrapText="false" indent="0" shrinkToFit="false"/>
      <protection locked="true" hidden="false"/>
    </xf>
    <xf numFmtId="167" fontId="7" fillId="19" borderId="8" xfId="0" applyFont="true" applyBorder="true" applyAlignment="true" applyProtection="true">
      <alignment horizontal="center" vertical="bottom" textRotation="0" wrapText="false" indent="0" shrinkToFit="false"/>
      <protection locked="true" hidden="false"/>
    </xf>
    <xf numFmtId="167" fontId="6" fillId="19" borderId="1" xfId="0" applyFont="true" applyBorder="true" applyAlignment="true" applyProtection="true">
      <alignment horizontal="center" vertical="center" textRotation="0" wrapText="false" indent="0" shrinkToFit="false"/>
      <protection locked="true" hidden="false"/>
    </xf>
    <xf numFmtId="164" fontId="16" fillId="15" borderId="0" xfId="0" applyFont="true" applyBorder="true" applyAlignment="true" applyProtection="true">
      <alignment horizontal="center" vertical="center" textRotation="0" wrapText="true" indent="0" shrinkToFit="false"/>
      <protection locked="true" hidden="false"/>
    </xf>
    <xf numFmtId="167" fontId="23" fillId="15" borderId="1" xfId="0" applyFont="true" applyBorder="true" applyAlignment="true" applyProtection="true">
      <alignment horizontal="center" vertical="center" textRotation="0" wrapText="false" indent="0" shrinkToFit="false"/>
      <protection locked="true" hidden="false"/>
    </xf>
    <xf numFmtId="164" fontId="18" fillId="15" borderId="0" xfId="0" applyFont="true" applyBorder="true" applyAlignment="true" applyProtection="true">
      <alignment horizontal="general" vertical="center" textRotation="0" wrapText="false" indent="0" shrinkToFit="false"/>
      <protection locked="true" hidden="false"/>
    </xf>
    <xf numFmtId="164" fontId="18" fillId="0" borderId="0" xfId="0" applyFont="true" applyBorder="false" applyAlignment="true" applyProtection="true">
      <alignment horizontal="general" vertical="center" textRotation="0" wrapText="false" indent="0" shrinkToFit="false"/>
      <protection locked="true" hidden="false"/>
    </xf>
    <xf numFmtId="164" fontId="10" fillId="13" borderId="0" xfId="0" applyFont="true" applyBorder="true" applyAlignment="true" applyProtection="true">
      <alignment horizontal="center" vertical="center" textRotation="0" wrapText="false" indent="0" shrinkToFit="false"/>
      <protection locked="true" hidden="false"/>
    </xf>
    <xf numFmtId="164" fontId="5" fillId="13" borderId="0" xfId="0" applyFont="true" applyBorder="true" applyAlignment="true" applyProtection="true">
      <alignment horizontal="center" vertical="center" textRotation="0" wrapText="false" indent="0" shrinkToFit="false"/>
      <protection locked="false" hidden="false"/>
    </xf>
    <xf numFmtId="164" fontId="5" fillId="13" borderId="0" xfId="0" applyFont="true" applyBorder="true" applyAlignment="true" applyProtection="true">
      <alignment horizontal="center" vertical="center" textRotation="0" wrapText="true" indent="0" shrinkToFit="false"/>
      <protection locked="true" hidden="false"/>
    </xf>
    <xf numFmtId="164" fontId="5" fillId="21" borderId="0" xfId="0" applyFont="true" applyBorder="true" applyAlignment="true" applyProtection="true">
      <alignment horizontal="center" vertical="center" textRotation="0" wrapText="true" indent="0" shrinkToFit="false"/>
      <protection locked="true" hidden="false"/>
    </xf>
    <xf numFmtId="165" fontId="5" fillId="14" borderId="1" xfId="0" applyFont="true" applyBorder="true" applyAlignment="true" applyProtection="true">
      <alignment horizontal="left" vertical="center" textRotation="0" wrapText="true" indent="0" shrinkToFit="false"/>
      <protection locked="true" hidden="false"/>
    </xf>
    <xf numFmtId="164" fontId="8" fillId="13" borderId="0" xfId="0" applyFont="true" applyBorder="true" applyAlignment="true" applyProtection="true">
      <alignment horizontal="center" vertical="center" textRotation="0" wrapText="true" indent="0" shrinkToFit="false"/>
      <protection locked="true" hidden="false"/>
    </xf>
    <xf numFmtId="164" fontId="6" fillId="13" borderId="1" xfId="0" applyFont="true" applyBorder="true" applyAlignment="true" applyProtection="true">
      <alignment horizontal="center" vertical="center" textRotation="0" wrapText="false" indent="0" shrinkToFit="false"/>
      <protection locked="true" hidden="false"/>
    </xf>
    <xf numFmtId="166" fontId="6" fillId="4" borderId="9" xfId="0" applyFont="true" applyBorder="true" applyAlignment="true" applyProtection="true">
      <alignment horizontal="left" vertical="center" textRotation="0" wrapText="true" indent="0" shrinkToFit="false"/>
      <protection locked="true" hidden="false"/>
    </xf>
    <xf numFmtId="167" fontId="9" fillId="6" borderId="1" xfId="0" applyFont="true" applyBorder="true" applyAlignment="true" applyProtection="true">
      <alignment horizontal="center" vertical="center" textRotation="0" wrapText="false" indent="0" shrinkToFit="false"/>
      <protection locked="true" hidden="false"/>
    </xf>
    <xf numFmtId="167" fontId="9" fillId="5" borderId="1" xfId="0" applyFont="true" applyBorder="true" applyAlignment="true" applyProtection="true">
      <alignment horizontal="center" vertical="center" textRotation="0" wrapText="false" indent="0" shrinkToFit="false"/>
      <protection locked="false" hidden="false"/>
    </xf>
    <xf numFmtId="167" fontId="9" fillId="4" borderId="1"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7" fillId="13" borderId="0" xfId="0" applyFont="true" applyBorder="true" applyAlignment="true" applyProtection="true">
      <alignment horizontal="center" vertical="center" textRotation="0" wrapText="true" indent="0" shrinkToFit="false"/>
      <protection locked="true" hidden="false"/>
    </xf>
    <xf numFmtId="164" fontId="6" fillId="4" borderId="9" xfId="0" applyFont="true" applyBorder="true" applyAlignment="true" applyProtection="true">
      <alignment horizontal="left" vertical="center" textRotation="0" wrapText="false" indent="0" shrinkToFit="false"/>
      <protection locked="true" hidden="false"/>
    </xf>
    <xf numFmtId="166" fontId="25" fillId="13" borderId="0" xfId="0" applyFont="true" applyBorder="true" applyAlignment="true" applyProtection="true">
      <alignment horizontal="center" vertical="center" textRotation="0" wrapText="false" indent="0" shrinkToFit="false"/>
      <protection locked="true" hidden="false"/>
    </xf>
    <xf numFmtId="166" fontId="7" fillId="21" borderId="0" xfId="0" applyFont="true" applyBorder="true" applyAlignment="true" applyProtection="true">
      <alignment horizontal="right" vertical="center" textRotation="0" wrapText="false" indent="0" shrinkToFit="false"/>
      <protection locked="true" hidden="false"/>
    </xf>
    <xf numFmtId="167" fontId="5" fillId="21" borderId="1" xfId="0" applyFont="true" applyBorder="true" applyAlignment="true" applyProtection="true">
      <alignment horizontal="center" vertical="center" textRotation="0" wrapText="false" indent="0" shrinkToFit="false"/>
      <protection locked="true" hidden="false"/>
    </xf>
    <xf numFmtId="166" fontId="26" fillId="13" borderId="0" xfId="0" applyFont="true" applyBorder="true" applyAlignment="true" applyProtection="true">
      <alignment horizontal="center" vertical="center" textRotation="0" wrapText="true" indent="0" shrinkToFit="false"/>
      <protection locked="true" hidden="false"/>
    </xf>
    <xf numFmtId="164" fontId="5" fillId="3" borderId="0" xfId="0" applyFont="true" applyBorder="true" applyAlignment="true" applyProtection="true">
      <alignment horizontal="center" vertical="center" textRotation="0" wrapText="true" indent="0" shrinkToFit="false"/>
      <protection locked="true" hidden="false"/>
    </xf>
    <xf numFmtId="165" fontId="5" fillId="13" borderId="0" xfId="0" applyFont="true" applyBorder="true" applyAlignment="true" applyProtection="true">
      <alignment horizontal="center" vertical="center" textRotation="0" wrapText="true" indent="0" shrinkToFit="false"/>
      <protection locked="true" hidden="false"/>
    </xf>
    <xf numFmtId="165" fontId="6" fillId="13" borderId="0" xfId="0" applyFont="true" applyBorder="true" applyAlignment="true" applyProtection="true">
      <alignment horizontal="left" vertical="center" textRotation="0" wrapText="true" indent="0" shrinkToFit="false"/>
      <protection locked="true" hidden="false"/>
    </xf>
    <xf numFmtId="164" fontId="5" fillId="4" borderId="9" xfId="0" applyFont="true" applyBorder="true" applyAlignment="true" applyProtection="true">
      <alignment horizontal="left" vertical="center" textRotation="0" wrapText="false" indent="0" shrinkToFit="false"/>
      <protection locked="true" hidden="false"/>
    </xf>
    <xf numFmtId="164" fontId="5" fillId="5" borderId="1" xfId="0" applyFont="true" applyBorder="true" applyAlignment="true" applyProtection="true">
      <alignment horizontal="center" vertical="center" textRotation="0" wrapText="false" indent="0" shrinkToFit="false"/>
      <protection locked="true" hidden="false"/>
    </xf>
    <xf numFmtId="164" fontId="7" fillId="13" borderId="0" xfId="0" applyFont="true" applyBorder="true" applyAlignment="true" applyProtection="true">
      <alignment horizontal="center" vertical="center" textRotation="0" wrapText="false" indent="0" shrinkToFit="false"/>
      <protection locked="true" hidden="false"/>
    </xf>
    <xf numFmtId="164" fontId="7" fillId="4" borderId="9" xfId="0" applyFont="true" applyBorder="true" applyAlignment="true" applyProtection="true">
      <alignment horizontal="left" vertical="center" textRotation="0" wrapText="false" indent="0" shrinkToFit="false"/>
      <protection locked="true" hidden="false"/>
    </xf>
    <xf numFmtId="164" fontId="7" fillId="5" borderId="1" xfId="0" applyFont="true" applyBorder="true" applyAlignment="true" applyProtection="true">
      <alignment horizontal="center" vertical="center" textRotation="0" wrapText="false" indent="0" shrinkToFit="false"/>
      <protection locked="true" hidden="false"/>
    </xf>
    <xf numFmtId="164" fontId="6" fillId="13" borderId="0" xfId="0" applyFont="true" applyBorder="true" applyAlignment="true" applyProtection="true">
      <alignment horizontal="right" vertical="center" textRotation="0" wrapText="false" indent="0" shrinkToFit="false"/>
      <protection locked="true" hidden="false"/>
    </xf>
    <xf numFmtId="166" fontId="6" fillId="3" borderId="0" xfId="0" applyFont="true" applyBorder="true" applyAlignment="true" applyProtection="true">
      <alignment horizontal="right"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true" hidden="false"/>
    </xf>
    <xf numFmtId="164" fontId="12" fillId="13" borderId="0" xfId="0" applyFont="true" applyBorder="true" applyAlignment="true" applyProtection="true">
      <alignment horizontal="right" vertical="center" textRotation="0" wrapText="false" indent="0" shrinkToFit="false"/>
      <protection locked="true" hidden="false"/>
    </xf>
    <xf numFmtId="167" fontId="22" fillId="3" borderId="1" xfId="0" applyFont="true" applyBorder="true" applyAlignment="true" applyProtection="true">
      <alignment horizontal="center" vertical="center" textRotation="0" wrapText="false" indent="0" shrinkToFit="false"/>
      <protection locked="true" hidden="false"/>
    </xf>
    <xf numFmtId="164" fontId="7" fillId="13" borderId="0" xfId="0" applyFont="true" applyBorder="true" applyAlignment="true" applyProtection="true">
      <alignment horizontal="left" vertical="bottom" textRotation="0" wrapText="false" indent="0" shrinkToFit="false"/>
      <protection locked="true" hidden="false"/>
    </xf>
    <xf numFmtId="164" fontId="12" fillId="13" borderId="1" xfId="0" applyFont="true" applyBorder="true" applyAlignment="true" applyProtection="true">
      <alignment horizontal="right" vertical="center" textRotation="0" wrapText="false" indent="0" shrinkToFit="false"/>
      <protection locked="true" hidden="false"/>
    </xf>
    <xf numFmtId="167" fontId="22" fillId="13" borderId="1" xfId="0" applyFont="true" applyBorder="true" applyAlignment="true" applyProtection="true">
      <alignment horizontal="center" vertical="bottom" textRotation="0" wrapText="false" indent="0" shrinkToFit="false"/>
      <protection locked="true" hidden="false"/>
    </xf>
    <xf numFmtId="166" fontId="27" fillId="13" borderId="0" xfId="0" applyFont="true" applyBorder="true" applyAlignment="true" applyProtection="true">
      <alignment horizontal="left" vertical="center" textRotation="0" wrapText="true" indent="0" shrinkToFit="false"/>
      <protection locked="true" hidden="false"/>
    </xf>
    <xf numFmtId="167" fontId="22" fillId="13" borderId="0" xfId="0" applyFont="true" applyBorder="true" applyAlignment="true" applyProtection="true">
      <alignment horizontal="center" vertical="bottom" textRotation="0" wrapText="false" indent="0" shrinkToFit="false"/>
      <protection locked="true" hidden="false"/>
    </xf>
    <xf numFmtId="164" fontId="5" fillId="22" borderId="0" xfId="0" applyFont="true" applyBorder="true" applyAlignment="true" applyProtection="true">
      <alignment horizontal="center" vertical="top" textRotation="0" wrapText="true" indent="0" shrinkToFit="false"/>
      <protection locked="true" hidden="false"/>
    </xf>
    <xf numFmtId="166" fontId="7" fillId="18" borderId="0" xfId="0" applyFont="true" applyBorder="true" applyAlignment="true" applyProtection="true">
      <alignment horizontal="right" vertical="center" textRotation="0" wrapText="false" indent="0" shrinkToFit="false"/>
      <protection locked="true" hidden="false"/>
    </xf>
    <xf numFmtId="164" fontId="5" fillId="23" borderId="0" xfId="0" applyFont="true" applyBorder="true" applyAlignment="true" applyProtection="true">
      <alignment horizontal="general" vertical="bottom" textRotation="0" wrapText="false" indent="0" shrinkToFit="false"/>
      <protection locked="true" hidden="false"/>
    </xf>
    <xf numFmtId="166" fontId="7" fillId="24" borderId="0" xfId="0" applyFont="true" applyBorder="true" applyAlignment="true" applyProtection="true">
      <alignment horizontal="left" vertical="center" textRotation="0" wrapText="false" indent="0" shrinkToFit="false"/>
      <protection locked="true" hidden="false"/>
    </xf>
    <xf numFmtId="167" fontId="7" fillId="18" borderId="0" xfId="0" applyFont="true" applyBorder="true" applyAlignment="true" applyProtection="true">
      <alignment horizontal="right" vertical="center" textRotation="0" wrapText="true" indent="0" shrinkToFit="false"/>
      <protection locked="true" hidden="false"/>
    </xf>
    <xf numFmtId="167" fontId="9" fillId="18" borderId="0" xfId="0" applyFont="true" applyBorder="true" applyAlignment="true" applyProtection="true">
      <alignment horizontal="center" vertical="center" textRotation="0" wrapText="true" indent="0" shrinkToFit="false"/>
      <protection locked="true" hidden="false"/>
    </xf>
    <xf numFmtId="167" fontId="9" fillId="24" borderId="0" xfId="0" applyFont="true" applyBorder="true" applyAlignment="true" applyProtection="true">
      <alignment horizontal="center" vertical="center" textRotation="0" wrapText="true" indent="0" shrinkToFit="false"/>
      <protection locked="true" hidden="false"/>
    </xf>
    <xf numFmtId="167" fontId="7" fillId="24" borderId="0" xfId="0" applyFont="true" applyBorder="true" applyAlignment="true" applyProtection="true">
      <alignment horizontal="left" vertical="center" textRotation="0" wrapText="tru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7" fontId="7" fillId="25" borderId="0" xfId="0" applyFont="true" applyBorder="true" applyAlignment="true" applyProtection="true">
      <alignment horizontal="right" vertical="center" textRotation="0" wrapText="false" indent="0" shrinkToFit="false"/>
      <protection locked="true" hidden="false"/>
    </xf>
    <xf numFmtId="167" fontId="7" fillId="25" borderId="1" xfId="0" applyFont="true" applyBorder="true" applyAlignment="true" applyProtection="true">
      <alignment horizontal="center" vertical="center" textRotation="0" wrapText="true" indent="0" shrinkToFit="false"/>
      <protection locked="true" hidden="false"/>
    </xf>
    <xf numFmtId="167" fontId="9" fillId="25" borderId="0" xfId="0" applyFont="true" applyBorder="true" applyAlignment="true" applyProtection="true">
      <alignment horizontal="center" vertical="top" textRotation="0" wrapText="true" indent="0" shrinkToFit="false"/>
      <protection locked="true" hidden="false"/>
    </xf>
    <xf numFmtId="167" fontId="5" fillId="25" borderId="0" xfId="0" applyFont="true" applyBorder="true" applyAlignment="true" applyProtection="true">
      <alignment horizontal="center" vertical="center" textRotation="0" wrapText="true" indent="0" shrinkToFit="false"/>
      <protection locked="true" hidden="false"/>
    </xf>
    <xf numFmtId="164" fontId="8" fillId="25" borderId="0" xfId="0" applyFont="true" applyBorder="true" applyAlignment="true" applyProtection="true">
      <alignment horizontal="right" vertical="center" textRotation="0" wrapText="false" indent="0" shrinkToFit="false"/>
      <protection locked="true" hidden="false"/>
    </xf>
    <xf numFmtId="167" fontId="7" fillId="25" borderId="0" xfId="0" applyFont="true" applyBorder="true" applyAlignment="true" applyProtection="true">
      <alignment horizontal="general" vertical="center" textRotation="0" wrapText="false" indent="0" shrinkToFit="false"/>
      <protection locked="true" hidden="false"/>
    </xf>
    <xf numFmtId="164" fontId="10" fillId="25" borderId="1" xfId="0" applyFont="true" applyBorder="true" applyAlignment="true" applyProtection="true">
      <alignment horizontal="center" vertical="center" textRotation="0" wrapText="false" indent="0" shrinkToFit="false"/>
      <protection locked="true" hidden="false"/>
    </xf>
    <xf numFmtId="170" fontId="10" fillId="25" borderId="1" xfId="0" applyFont="true" applyBorder="true" applyAlignment="true" applyProtection="true">
      <alignment horizontal="center" vertical="center" textRotation="0" wrapText="false" indent="0" shrinkToFit="false"/>
      <protection locked="true" hidden="false"/>
    </xf>
    <xf numFmtId="164" fontId="7" fillId="25" borderId="1" xfId="0" applyFont="true" applyBorder="true" applyAlignment="true" applyProtection="true">
      <alignment horizontal="general" vertical="center" textRotation="0" wrapText="false" indent="0" shrinkToFit="false"/>
      <protection locked="true" hidden="false"/>
    </xf>
    <xf numFmtId="164" fontId="6" fillId="25" borderId="0" xfId="0" applyFont="true" applyBorder="true" applyAlignment="true" applyProtection="true">
      <alignment horizontal="general" vertical="center" textRotation="0" wrapText="false" indent="0" shrinkToFit="false"/>
      <protection locked="true" hidden="false"/>
    </xf>
    <xf numFmtId="164" fontId="5" fillId="25" borderId="0" xfId="0" applyFont="true" applyBorder="true" applyAlignment="true" applyProtection="true">
      <alignment horizontal="general" vertical="bottom" textRotation="0" wrapText="false" indent="0" shrinkToFit="false"/>
      <protection locked="true" hidden="false"/>
    </xf>
    <xf numFmtId="167" fontId="28" fillId="25" borderId="0" xfId="0" applyFont="true" applyBorder="true" applyAlignment="true" applyProtection="true">
      <alignment horizontal="general" vertical="bottom" textRotation="0" wrapText="false" indent="0" shrinkToFit="false"/>
      <protection locked="true" hidden="false"/>
    </xf>
    <xf numFmtId="164" fontId="7" fillId="23" borderId="0" xfId="0" applyFont="true" applyBorder="true" applyAlignment="true" applyProtection="true">
      <alignment horizontal="general" vertical="bottom" textRotation="0" wrapText="false" indent="0" shrinkToFit="false"/>
      <protection locked="true" hidden="false"/>
    </xf>
    <xf numFmtId="164" fontId="5" fillId="23" borderId="0" xfId="0" applyFont="true" applyBorder="true" applyAlignment="true" applyProtection="true">
      <alignment horizontal="general" vertical="center" textRotation="0" wrapText="false" indent="0" shrinkToFit="false"/>
      <protection locked="true" hidden="false"/>
    </xf>
    <xf numFmtId="164" fontId="6" fillId="23" borderId="0" xfId="0" applyFont="true" applyBorder="true" applyAlignment="true" applyProtection="true">
      <alignment horizontal="general" vertical="bottom" textRotation="0" wrapText="false" indent="0" shrinkToFit="false"/>
      <protection locked="true" hidden="false"/>
    </xf>
    <xf numFmtId="164" fontId="7" fillId="23" borderId="0" xfId="0" applyFont="true" applyBorder="true" applyAlignment="true" applyProtection="true">
      <alignment horizontal="left" vertical="center" textRotation="0" wrapText="false" indent="0" shrinkToFit="false"/>
      <protection locked="true" hidden="false"/>
    </xf>
    <xf numFmtId="164" fontId="6" fillId="23" borderId="0" xfId="0" applyFont="true" applyBorder="true" applyAlignment="true" applyProtection="true">
      <alignment horizontal="left" vertical="center" textRotation="0" wrapText="true" indent="0" shrinkToFit="false"/>
      <protection locked="true" hidden="false"/>
    </xf>
    <xf numFmtId="164" fontId="7" fillId="23" borderId="0" xfId="0" applyFont="true" applyBorder="true" applyAlignment="true" applyProtection="true">
      <alignment horizontal="left" vertical="center" textRotation="0" wrapText="true" indent="0" shrinkToFit="false"/>
      <protection locked="true" hidden="false"/>
    </xf>
    <xf numFmtId="166" fontId="6" fillId="23" borderId="0" xfId="0" applyFont="true" applyBorder="true" applyAlignment="true" applyProtection="true">
      <alignment horizontal="left" vertical="center" textRotation="0" wrapText="true" indent="0" shrinkToFit="false"/>
      <protection locked="true" hidden="false"/>
    </xf>
    <xf numFmtId="166" fontId="0" fillId="23" borderId="0" xfId="0" applyFont="true" applyBorder="true" applyAlignment="true" applyProtection="true">
      <alignment horizontal="left" vertical="center" textRotation="0" wrapText="true" indent="0" shrinkToFit="false"/>
      <protection locked="true" hidden="false"/>
    </xf>
    <xf numFmtId="164" fontId="8" fillId="23" borderId="0" xfId="0" applyFont="true" applyBorder="true" applyAlignment="true" applyProtection="true">
      <alignment horizontal="right"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19" fillId="0" borderId="0" xfId="0" applyFont="true" applyBorder="true" applyAlignment="true" applyProtection="true">
      <alignment horizontal="center" vertical="center" textRotation="0" wrapText="fals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29" fillId="0" borderId="0" xfId="0" applyFont="true" applyBorder="false" applyAlignment="true" applyProtection="true">
      <alignment horizontal="center" vertical="center" textRotation="0" wrapText="false" indent="0" shrinkToFit="false"/>
      <protection locked="true" hidden="false"/>
    </xf>
    <xf numFmtId="164" fontId="30" fillId="0" borderId="0" xfId="0" applyFont="true" applyBorder="true" applyAlignment="true" applyProtection="true">
      <alignment horizontal="center" vertical="center" textRotation="0" wrapText="false" indent="0" shrinkToFit="false"/>
      <protection locked="true" hidden="false"/>
    </xf>
    <xf numFmtId="165" fontId="12" fillId="13" borderId="0" xfId="0" applyFont="true" applyBorder="true" applyAlignment="true" applyProtection="true">
      <alignment horizontal="right" vertical="center" textRotation="0" wrapText="true" indent="0" shrinkToFit="false"/>
      <protection locked="true" hidden="false"/>
    </xf>
    <xf numFmtId="165" fontId="7" fillId="5" borderId="2" xfId="0" applyFont="true" applyBorder="true" applyAlignment="true" applyProtection="true">
      <alignment horizontal="left" vertical="center" textRotation="0" wrapText="true" indent="0" shrinkToFit="false"/>
      <protection locked="true" hidden="false"/>
    </xf>
    <xf numFmtId="165" fontId="7" fillId="13" borderId="0" xfId="0" applyFont="true" applyBorder="true" applyAlignment="true" applyProtection="true">
      <alignment horizontal="right" vertical="center" textRotation="0" wrapText="true" indent="0" shrinkToFit="false"/>
      <protection locked="true" hidden="false"/>
    </xf>
    <xf numFmtId="165" fontId="31" fillId="0" borderId="2" xfId="0" applyFont="true" applyBorder="true" applyAlignment="true" applyProtection="true">
      <alignment horizontal="general" vertical="center" textRotation="0" wrapText="false" indent="0" shrinkToFit="false"/>
      <protection locked="true" hidden="false"/>
    </xf>
    <xf numFmtId="165" fontId="13" fillId="13" borderId="0" xfId="0" applyFont="true" applyBorder="true" applyAlignment="true" applyProtection="true">
      <alignment horizontal="right" vertical="center" textRotation="0" wrapText="true" indent="0" shrinkToFit="false"/>
      <protection locked="true" hidden="false"/>
    </xf>
    <xf numFmtId="165" fontId="7" fillId="5" borderId="2" xfId="0" applyFont="true" applyBorder="true" applyAlignment="true" applyProtection="true">
      <alignment horizontal="left" vertical="center" textRotation="0" wrapText="false" indent="0" shrinkToFit="false"/>
      <protection locked="true" hidden="false"/>
    </xf>
    <xf numFmtId="165" fontId="5" fillId="5" borderId="2" xfId="0" applyFont="true" applyBorder="true" applyAlignment="true" applyProtection="true">
      <alignment horizontal="left" vertical="center" textRotation="0" wrapText="false" indent="0" shrinkToFit="false"/>
      <protection locked="true" hidden="false"/>
    </xf>
    <xf numFmtId="165" fontId="19" fillId="5" borderId="2" xfId="0" applyFont="true" applyBorder="true" applyAlignment="true" applyProtection="true">
      <alignment horizontal="general" vertical="center" textRotation="0" wrapText="false" indent="0" shrinkToFit="false"/>
      <protection locked="true" hidden="false"/>
    </xf>
    <xf numFmtId="165" fontId="4" fillId="5" borderId="2" xfId="0" applyFont="tru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right" vertical="center" textRotation="0" wrapText="false" indent="0" shrinkToFit="false"/>
      <protection locked="true" hidden="false"/>
    </xf>
    <xf numFmtId="164" fontId="0" fillId="0" borderId="0" xfId="0" applyFont="true" applyBorder="true" applyAlignment="true" applyProtection="true">
      <alignment horizontal="right" vertical="center"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5" fontId="7" fillId="14" borderId="2" xfId="0" applyFont="true" applyBorder="true" applyAlignment="true" applyProtection="true">
      <alignment horizontal="center" vertical="center" textRotation="0" wrapText="true" indent="0" shrinkToFit="false"/>
      <protection locked="true" hidden="false"/>
    </xf>
    <xf numFmtId="165" fontId="8" fillId="14" borderId="2" xfId="0" applyFont="true" applyBorder="true" applyAlignment="true" applyProtection="true">
      <alignment horizontal="center" vertical="center" textRotation="0" wrapText="true" indent="0" shrinkToFit="false"/>
      <protection locked="true" hidden="false"/>
    </xf>
    <xf numFmtId="167" fontId="32" fillId="7" borderId="2" xfId="0" applyFont="true" applyBorder="true" applyAlignment="true" applyProtection="true">
      <alignment horizontal="center" vertical="center" textRotation="0" wrapText="true" indent="0" shrinkToFit="false"/>
      <protection locked="true" hidden="false"/>
    </xf>
    <xf numFmtId="165" fontId="11" fillId="14" borderId="2" xfId="0" applyFont="true" applyBorder="true" applyAlignment="true" applyProtection="true">
      <alignment horizontal="center" vertical="center" textRotation="0" wrapText="true" indent="0" shrinkToFit="false"/>
      <protection locked="true" hidden="false"/>
    </xf>
    <xf numFmtId="165" fontId="11" fillId="4" borderId="2" xfId="0" applyFont="true" applyBorder="true" applyAlignment="true" applyProtection="true">
      <alignment horizontal="center" vertical="center" textRotation="0" wrapText="true" indent="0" shrinkToFit="false"/>
      <protection locked="true" hidden="false"/>
    </xf>
    <xf numFmtId="165" fontId="11" fillId="18" borderId="2"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center" vertical="center" textRotation="0" wrapText="true" indent="0" shrinkToFit="false"/>
      <protection locked="true" hidden="false"/>
    </xf>
    <xf numFmtId="165" fontId="8" fillId="4" borderId="2" xfId="0" applyFont="true" applyBorder="true" applyAlignment="true" applyProtection="true">
      <alignment horizontal="center" vertical="center" textRotation="0" wrapText="true" indent="0" shrinkToFit="false"/>
      <protection locked="true" hidden="false"/>
    </xf>
    <xf numFmtId="166" fontId="7" fillId="6" borderId="2" xfId="0" applyFont="true" applyBorder="true" applyAlignment="true" applyProtection="true">
      <alignment horizontal="center" vertical="center" textRotation="0" wrapText="false" indent="0" shrinkToFit="false"/>
      <protection locked="true" hidden="false"/>
    </xf>
    <xf numFmtId="166" fontId="7" fillId="0" borderId="2" xfId="0" applyFont="true" applyBorder="true" applyAlignment="true" applyProtection="true">
      <alignment horizontal="center" vertical="center" textRotation="0" wrapText="false" indent="0" shrinkToFit="false"/>
      <protection locked="true" hidden="false"/>
    </xf>
    <xf numFmtId="167" fontId="7" fillId="4" borderId="2"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27" fillId="5" borderId="0" xfId="0" applyFont="true" applyBorder="true" applyAlignment="true" applyProtection="true">
      <alignment horizontal="center" vertical="center" textRotation="0" wrapText="false" indent="0" shrinkToFit="false"/>
      <protection locked="true" hidden="false"/>
    </xf>
    <xf numFmtId="167" fontId="7" fillId="4" borderId="2" xfId="0" applyFont="true" applyBorder="true" applyAlignment="true" applyProtection="true">
      <alignment horizontal="center" vertical="center" textRotation="0" wrapText="true" indent="0" shrinkToFit="false"/>
      <protection locked="true" hidden="false"/>
    </xf>
    <xf numFmtId="167" fontId="7" fillId="18" borderId="2" xfId="0" applyFont="true" applyBorder="true" applyAlignment="true" applyProtection="true">
      <alignment horizontal="center" vertical="center" textRotation="0" wrapText="false" indent="0" shrinkToFit="false"/>
      <protection locked="true" hidden="false"/>
    </xf>
    <xf numFmtId="167" fontId="27" fillId="7" borderId="2" xfId="0" applyFont="true" applyBorder="true" applyAlignment="true" applyProtection="true">
      <alignment horizontal="center" vertical="center" textRotation="0" wrapText="true" indent="0" shrinkToFit="false"/>
      <protection locked="true" hidden="false"/>
    </xf>
    <xf numFmtId="167" fontId="27" fillId="14" borderId="2" xfId="0" applyFont="true" applyBorder="true" applyAlignment="true" applyProtection="true">
      <alignment horizontal="center" vertical="center" textRotation="0" wrapText="true" indent="0" shrinkToFit="false"/>
      <protection locked="true" hidden="false"/>
    </xf>
    <xf numFmtId="167" fontId="27" fillId="14" borderId="10" xfId="0" applyFont="true" applyBorder="true" applyAlignment="true" applyProtection="true">
      <alignment horizontal="center" vertical="center" textRotation="0" wrapText="true" indent="0" shrinkToFit="false"/>
      <protection locked="true" hidden="false"/>
    </xf>
    <xf numFmtId="166" fontId="5" fillId="6" borderId="2" xfId="0" applyFont="true" applyBorder="true" applyAlignment="true" applyProtection="true">
      <alignment horizontal="center" vertical="center" textRotation="0" wrapText="false" indent="0" shrinkToFit="false"/>
      <protection locked="true" hidden="false"/>
    </xf>
    <xf numFmtId="166" fontId="5" fillId="0" borderId="2" xfId="0" applyFont="true" applyBorder="true" applyAlignment="true" applyProtection="true">
      <alignment horizontal="center" vertical="center" textRotation="0" wrapText="false" indent="0" shrinkToFit="false"/>
      <protection locked="true" hidden="false"/>
    </xf>
    <xf numFmtId="167" fontId="5" fillId="4" borderId="2"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false" applyAlignment="true" applyProtection="true">
      <alignment horizontal="center" vertical="center" textRotation="0" wrapText="true" indent="0" shrinkToFit="false"/>
      <protection locked="true" hidden="false"/>
    </xf>
    <xf numFmtId="167" fontId="27" fillId="7" borderId="2" xfId="0" applyFont="true" applyBorder="true" applyAlignment="true" applyProtection="true">
      <alignment horizontal="center" vertical="center" textRotation="0" wrapText="false" indent="0" shrinkToFit="false"/>
      <protection locked="true" hidden="false"/>
    </xf>
    <xf numFmtId="167" fontId="9" fillId="14" borderId="2" xfId="0" applyFont="true" applyBorder="true" applyAlignment="true" applyProtection="true">
      <alignment horizontal="center"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7" fontId="7" fillId="14" borderId="2" xfId="0" applyFont="true" applyBorder="true" applyAlignment="true" applyProtection="true">
      <alignment horizontal="general" vertical="center" textRotation="0" wrapText="false" indent="0" shrinkToFit="false"/>
      <protection locked="true" hidden="false"/>
    </xf>
    <xf numFmtId="165" fontId="5" fillId="14" borderId="2" xfId="0" applyFont="true" applyBorder="true" applyAlignment="true" applyProtection="true">
      <alignment horizontal="center" vertical="center" textRotation="0" wrapText="true" indent="0" shrinkToFit="false"/>
      <protection locked="true" hidden="false"/>
    </xf>
    <xf numFmtId="165" fontId="6" fillId="14" borderId="2" xfId="0" applyFont="true" applyBorder="true" applyAlignment="true" applyProtection="true">
      <alignment horizontal="center" vertical="center" textRotation="0" wrapText="true" indent="0" shrinkToFit="false"/>
      <protection locked="true" hidden="false"/>
    </xf>
    <xf numFmtId="165" fontId="19" fillId="5" borderId="2" xfId="0" applyFont="true" applyBorder="true" applyAlignment="true" applyProtection="true">
      <alignment horizontal="center" vertical="center" textRotation="0" wrapText="false" indent="0" shrinkToFit="false"/>
      <protection locked="true" hidden="false"/>
    </xf>
    <xf numFmtId="167" fontId="8" fillId="4" borderId="2"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9" fillId="0" borderId="0" xfId="0" applyFont="true" applyBorder="false" applyAlignment="true" applyProtection="true">
      <alignment horizontal="left" vertical="center" textRotation="0" wrapText="false" indent="0" shrinkToFit="false"/>
      <protection locked="true" hidden="false"/>
    </xf>
    <xf numFmtId="164" fontId="7" fillId="4" borderId="2" xfId="0" applyFont="true" applyBorder="true" applyAlignment="true" applyProtection="true">
      <alignment horizontal="left" vertical="center" textRotation="0" wrapText="true" indent="0" shrinkToFit="false"/>
      <protection locked="true" hidden="false"/>
    </xf>
    <xf numFmtId="166" fontId="5" fillId="4" borderId="2"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true" indent="0" shrinkToFit="false"/>
      <protection locked="true" hidden="false"/>
    </xf>
    <xf numFmtId="164" fontId="7" fillId="18" borderId="0" xfId="0" applyFont="true" applyBorder="true" applyAlignment="true" applyProtection="true">
      <alignment horizontal="right" vertical="center" textRotation="0" wrapText="false" indent="0" shrinkToFit="false"/>
      <protection locked="true" hidden="false"/>
    </xf>
    <xf numFmtId="167" fontId="7" fillId="18" borderId="0" xfId="0" applyFont="true" applyBorder="true" applyAlignment="true" applyProtection="true">
      <alignment horizontal="center" vertical="center" textRotation="0" wrapText="false" indent="0" shrinkToFit="false"/>
      <protection locked="true" hidden="false"/>
    </xf>
    <xf numFmtId="164" fontId="29" fillId="0" borderId="0" xfId="0" applyFont="true" applyBorder="true" applyAlignment="true" applyProtection="true">
      <alignment horizontal="right" vertical="center" textRotation="0" wrapText="fals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true" hidden="false"/>
    </xf>
    <xf numFmtId="164" fontId="5" fillId="4" borderId="2" xfId="0" applyFont="true" applyBorder="true" applyAlignment="true" applyProtection="true">
      <alignment horizontal="center" vertical="center" textRotation="0" wrapText="false" indent="0" shrinkToFit="false"/>
      <protection locked="true" hidden="false"/>
    </xf>
    <xf numFmtId="164" fontId="7" fillId="4" borderId="2" xfId="0" applyFont="true" applyBorder="true" applyAlignment="true" applyProtection="true">
      <alignment horizontal="general" vertical="center" textRotation="0" wrapText="false" indent="0" shrinkToFit="false"/>
      <protection locked="true" hidden="false"/>
    </xf>
    <xf numFmtId="167" fontId="6" fillId="4" borderId="2" xfId="0" applyFont="true" applyBorder="true" applyAlignment="true" applyProtection="true">
      <alignment horizontal="center" vertical="center" textRotation="0" wrapText="false" indent="0" shrinkToFit="false"/>
      <protection locked="true" hidden="false"/>
    </xf>
    <xf numFmtId="167" fontId="9" fillId="4" borderId="2" xfId="0" applyFont="true" applyBorder="true" applyAlignment="true" applyProtection="true">
      <alignment horizontal="center" vertical="center" textRotation="0" wrapText="false" indent="0" shrinkToFit="false"/>
      <protection locked="true" hidden="false"/>
    </xf>
    <xf numFmtId="164" fontId="8" fillId="4" borderId="2" xfId="0" applyFont="true" applyBorder="true" applyAlignment="true" applyProtection="true">
      <alignment horizontal="general" vertical="center" textRotation="0" wrapText="false" indent="0" shrinkToFit="false"/>
      <protection locked="true" hidden="false"/>
    </xf>
    <xf numFmtId="164" fontId="5" fillId="4" borderId="2" xfId="0" applyFont="true" applyBorder="true" applyAlignment="true" applyProtection="true">
      <alignment horizontal="center" vertical="center" textRotation="0" wrapText="true" indent="0" shrinkToFit="false"/>
      <protection locked="true" hidden="false"/>
    </xf>
    <xf numFmtId="164" fontId="5" fillId="4" borderId="2" xfId="0" applyFont="true" applyBorder="true" applyAlignment="true" applyProtection="true">
      <alignment horizontal="general" vertical="center" textRotation="0" wrapText="false" indent="0" shrinkToFit="false"/>
      <protection locked="true" hidden="false"/>
    </xf>
    <xf numFmtId="166" fontId="5" fillId="5" borderId="2" xfId="0" applyFont="true" applyBorder="true" applyAlignment="true" applyProtection="true">
      <alignment horizontal="center" vertical="center" textRotation="0" wrapText="false" indent="0" shrinkToFit="false"/>
      <protection locked="true" hidden="false"/>
    </xf>
    <xf numFmtId="164" fontId="6" fillId="4"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33"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right" vertical="center" textRotation="0" wrapText="false" indent="0" shrinkToFit="false"/>
      <protection locked="true" hidden="false"/>
    </xf>
    <xf numFmtId="167" fontId="7" fillId="0" borderId="2"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right" vertical="center" textRotation="0" wrapText="false" indent="0" shrinkToFit="false"/>
      <protection locked="true" hidden="false"/>
    </xf>
    <xf numFmtId="164" fontId="16" fillId="26" borderId="0" xfId="0" applyFont="true" applyBorder="true" applyAlignment="true" applyProtection="true">
      <alignment horizontal="center" vertical="center" textRotation="0" wrapText="true" indent="0" shrinkToFit="false"/>
      <protection locked="true" hidden="false"/>
    </xf>
    <xf numFmtId="167" fontId="16" fillId="15" borderId="0" xfId="0" applyFont="true" applyBorder="true" applyAlignment="true" applyProtection="true">
      <alignment horizontal="right" vertical="center" textRotation="0" wrapText="true" indent="0" shrinkToFit="false"/>
      <protection locked="true" hidden="false"/>
    </xf>
    <xf numFmtId="164" fontId="16" fillId="0" borderId="0" xfId="0" applyFont="true" applyBorder="true" applyAlignment="true" applyProtection="true">
      <alignment horizontal="right" vertical="center"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right" vertical="center" textRotation="0" wrapText="false" indent="0" shrinkToFit="false"/>
      <protection locked="true" hidden="false"/>
    </xf>
    <xf numFmtId="167" fontId="7" fillId="2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true" indent="0" shrinkToFit="false"/>
      <protection locked="true" hidden="false"/>
    </xf>
    <xf numFmtId="164" fontId="7" fillId="0" borderId="0" xfId="0" applyFont="true" applyBorder="false" applyAlignment="true" applyProtection="true">
      <alignment horizontal="right" vertical="center" textRotation="0" wrapText="true" indent="0" shrinkToFit="false"/>
      <protection locked="true" hidden="false"/>
    </xf>
    <xf numFmtId="167" fontId="7" fillId="2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right" vertical="center" textRotation="0" wrapText="true" indent="0" shrinkToFit="false"/>
      <protection locked="true" hidden="false"/>
    </xf>
    <xf numFmtId="171" fontId="7" fillId="20" borderId="0" xfId="0" applyFont="true" applyBorder="true" applyAlignment="true" applyProtection="true">
      <alignment horizontal="center" vertical="center" textRotation="0" wrapText="true" indent="0" shrinkToFit="false"/>
      <protection locked="true" hidden="false"/>
    </xf>
    <xf numFmtId="164" fontId="34" fillId="5" borderId="0" xfId="0" applyFont="true" applyBorder="true" applyAlignment="true" applyProtection="true">
      <alignment horizontal="right"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true" indent="0" shrinkToFit="false"/>
      <protection locked="true" hidden="false"/>
    </xf>
    <xf numFmtId="164" fontId="7" fillId="0" borderId="0" xfId="0" applyFont="true" applyBorder="true" applyAlignment="true" applyProtection="true">
      <alignment horizontal="right"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71" fontId="7" fillId="2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true" indent="0" shrinkToFit="false"/>
      <protection locked="true" hidden="false"/>
    </xf>
    <xf numFmtId="165" fontId="7" fillId="14" borderId="2" xfId="0" applyFont="true" applyBorder="true" applyAlignment="true" applyProtection="true">
      <alignment horizontal="left" vertical="center" textRotation="0" wrapText="true" indent="0" shrinkToFit="false"/>
      <protection locked="true" hidden="false"/>
    </xf>
    <xf numFmtId="165" fontId="11" fillId="27" borderId="2" xfId="0" applyFont="true" applyBorder="true" applyAlignment="true" applyProtection="true">
      <alignment horizontal="center" vertical="center" textRotation="0" wrapText="true" indent="0" shrinkToFit="false"/>
      <protection locked="true" hidden="false"/>
    </xf>
    <xf numFmtId="164" fontId="32" fillId="22" borderId="0" xfId="0" applyFont="true" applyBorder="true" applyAlignment="true" applyProtection="true">
      <alignment horizontal="center" vertical="center" textRotation="0" wrapText="true" indent="0" shrinkToFit="false"/>
      <protection locked="true" hidden="false"/>
    </xf>
    <xf numFmtId="165" fontId="5" fillId="13" borderId="2" xfId="0" applyFont="true" applyBorder="true" applyAlignment="true" applyProtection="true">
      <alignment horizontal="center" vertical="center" textRotation="0" wrapText="true" indent="0" shrinkToFit="false"/>
      <protection locked="true" hidden="false"/>
    </xf>
    <xf numFmtId="164" fontId="6" fillId="13" borderId="2" xfId="0" applyFont="true" applyBorder="true" applyAlignment="true" applyProtection="true">
      <alignment horizontal="center" vertical="center" textRotation="0" wrapText="false" indent="0" shrinkToFit="false"/>
      <protection locked="true" hidden="false"/>
    </xf>
    <xf numFmtId="167" fontId="6" fillId="6" borderId="2" xfId="0" applyFont="true" applyBorder="true" applyAlignment="true" applyProtection="true">
      <alignment horizontal="center" vertical="center" textRotation="0" wrapText="false" indent="0" shrinkToFit="false"/>
      <protection locked="true" hidden="false"/>
    </xf>
    <xf numFmtId="167" fontId="6" fillId="5" borderId="2" xfId="0" applyFont="true" applyBorder="true" applyAlignment="true" applyProtection="true">
      <alignment horizontal="center" vertical="center" textRotation="0" wrapText="false" indent="0" shrinkToFit="false"/>
      <protection locked="true" hidden="false"/>
    </xf>
    <xf numFmtId="167" fontId="7" fillId="27" borderId="2" xfId="0" applyFont="true" applyBorder="true" applyAlignment="true" applyProtection="true">
      <alignment horizontal="center" vertical="center" textRotation="0" wrapText="false" indent="0" shrinkToFit="false"/>
      <protection locked="true" hidden="false"/>
    </xf>
    <xf numFmtId="167" fontId="7" fillId="22" borderId="2" xfId="0" applyFont="true" applyBorder="true" applyAlignment="true" applyProtection="true">
      <alignment horizontal="center" vertical="center" textRotation="0" wrapText="false" indent="0" shrinkToFit="false"/>
      <protection locked="true" hidden="false"/>
    </xf>
    <xf numFmtId="167" fontId="9" fillId="22" borderId="2" xfId="0" applyFont="true" applyBorder="true" applyAlignment="true" applyProtection="true">
      <alignment horizontal="center" vertical="center" textRotation="0" wrapText="false" indent="0" shrinkToFit="false"/>
      <protection locked="true" hidden="false"/>
    </xf>
    <xf numFmtId="165" fontId="6" fillId="13" borderId="2" xfId="0" applyFont="true" applyBorder="true" applyAlignment="true" applyProtection="true">
      <alignment horizontal="left" vertical="center" textRotation="0" wrapText="true" indent="0" shrinkToFit="false"/>
      <protection locked="true" hidden="false"/>
    </xf>
    <xf numFmtId="164" fontId="11" fillId="13" borderId="2" xfId="0" applyFont="true" applyBorder="true" applyAlignment="true" applyProtection="true">
      <alignment horizontal="center" vertical="center" textRotation="0" wrapText="false" indent="0" shrinkToFit="false"/>
      <protection locked="true" hidden="false"/>
    </xf>
    <xf numFmtId="164" fontId="7" fillId="13" borderId="2" xfId="0" applyFont="true" applyBorder="true" applyAlignment="true" applyProtection="true">
      <alignment horizontal="center" vertical="center" textRotation="0" wrapText="false" indent="0" shrinkToFit="false"/>
      <protection locked="true" hidden="false"/>
    </xf>
    <xf numFmtId="164" fontId="0" fillId="5" borderId="0" xfId="0" applyFont="true" applyBorder="true" applyAlignment="true" applyProtection="true">
      <alignment horizontal="general" vertical="center" textRotation="0" wrapText="false" indent="0" shrinkToFit="false"/>
      <protection locked="true" hidden="false"/>
    </xf>
    <xf numFmtId="164" fontId="35" fillId="0" borderId="0" xfId="0" applyFont="true" applyBorder="true" applyAlignment="true" applyProtection="true">
      <alignment horizontal="center" vertical="center" textRotation="0" wrapText="false" indent="0" shrinkToFit="false"/>
      <protection locked="true" hidden="false"/>
    </xf>
    <xf numFmtId="164" fontId="6" fillId="22" borderId="2" xfId="0" applyFont="true" applyBorder="true" applyAlignment="true" applyProtection="true">
      <alignment horizontal="center" vertical="center" textRotation="0" wrapText="false" indent="0" shrinkToFit="false"/>
      <protection locked="true" hidden="false"/>
    </xf>
    <xf numFmtId="167" fontId="6" fillId="22" borderId="2" xfId="0" applyFont="true" applyBorder="true" applyAlignment="true" applyProtection="true">
      <alignment horizontal="center" vertical="center" textRotation="0" wrapText="false" indent="0" shrinkToFit="false"/>
      <protection locked="true" hidden="false"/>
    </xf>
    <xf numFmtId="167" fontId="6" fillId="18" borderId="2" xfId="0" applyFont="true" applyBorder="true" applyAlignment="true" applyProtection="true">
      <alignment horizontal="center" vertical="center" textRotation="0" wrapText="false" indent="0" shrinkToFit="false"/>
      <protection locked="true" hidden="false"/>
    </xf>
    <xf numFmtId="164" fontId="16" fillId="0" borderId="2" xfId="0" applyFont="true" applyBorder="true" applyAlignment="true" applyProtection="true">
      <alignment horizontal="right" vertical="center" textRotation="0" wrapText="true" indent="0" shrinkToFit="false"/>
      <protection locked="true" hidden="false"/>
    </xf>
    <xf numFmtId="170" fontId="36" fillId="0" borderId="2"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37" fillId="28" borderId="0" xfId="0" applyFont="true" applyBorder="true" applyAlignment="true" applyProtection="true">
      <alignment horizontal="center" vertical="center" textRotation="0" wrapText="true" indent="0" shrinkToFit="false"/>
      <protection locked="true" hidden="false"/>
    </xf>
    <xf numFmtId="164" fontId="38"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39" fillId="0" borderId="0" xfId="0" applyFont="true" applyBorder="true" applyAlignment="true" applyProtection="true">
      <alignment horizontal="left" vertical="center" textRotation="0" wrapText="tru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true" hidden="false"/>
    </xf>
    <xf numFmtId="164" fontId="39" fillId="29" borderId="0" xfId="0" applyFont="true" applyBorder="true" applyAlignment="true" applyProtection="true">
      <alignment horizontal="center" vertical="center" textRotation="0" wrapText="false" indent="0" shrinkToFit="false"/>
      <protection locked="true" hidden="false"/>
    </xf>
    <xf numFmtId="164" fontId="0" fillId="5" borderId="0" xfId="0" applyFont="false" applyBorder="true" applyAlignment="true" applyProtection="true">
      <alignment horizontal="center" vertical="center" textRotation="0" wrapText="true" indent="0" shrinkToFit="false"/>
      <protection locked="true" hidden="false"/>
    </xf>
    <xf numFmtId="164" fontId="39" fillId="30" borderId="0" xfId="0" applyFont="true" applyBorder="true" applyAlignment="true" applyProtection="true">
      <alignment horizontal="center" vertical="center" textRotation="0" wrapText="fals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39" fillId="29" borderId="1" xfId="0" applyFont="true" applyBorder="true" applyAlignment="true" applyProtection="true">
      <alignment horizontal="center" vertical="center" textRotation="0" wrapText="true" indent="0" shrinkToFit="false"/>
      <protection locked="true" hidden="false"/>
    </xf>
    <xf numFmtId="164" fontId="39" fillId="29" borderId="1" xfId="0" applyFont="true" applyBorder="true" applyAlignment="true" applyProtection="true">
      <alignment horizontal="center" vertical="bottom" textRotation="0" wrapText="false" indent="0" shrinkToFit="false"/>
      <protection locked="true" hidden="false"/>
    </xf>
    <xf numFmtId="164" fontId="40" fillId="29" borderId="1" xfId="0" applyFont="true" applyBorder="true" applyAlignment="true" applyProtection="true">
      <alignment horizontal="center" vertical="center" textRotation="90" wrapText="true" indent="0" shrinkToFit="false"/>
      <protection locked="true" hidden="false"/>
    </xf>
    <xf numFmtId="164" fontId="39" fillId="30" borderId="1" xfId="0" applyFont="true" applyBorder="true" applyAlignment="true" applyProtection="true">
      <alignment horizontal="center" vertical="center" textRotation="0" wrapText="true" indent="0" shrinkToFit="false"/>
      <protection locked="true" hidden="false"/>
    </xf>
    <xf numFmtId="164" fontId="39" fillId="30" borderId="1" xfId="0" applyFont="true" applyBorder="true" applyAlignment="true" applyProtection="true">
      <alignment horizontal="center" vertical="bottom" textRotation="0" wrapText="false" indent="0" shrinkToFit="false"/>
      <protection locked="true" hidden="false"/>
    </xf>
    <xf numFmtId="164" fontId="40" fillId="30" borderId="1" xfId="0" applyFont="true" applyBorder="true" applyAlignment="true" applyProtection="true">
      <alignment horizontal="center" vertical="center" textRotation="90" wrapText="true" indent="0" shrinkToFit="false"/>
      <protection locked="true" hidden="false"/>
    </xf>
    <xf numFmtId="164" fontId="39" fillId="29" borderId="1" xfId="0" applyFont="true" applyBorder="true" applyAlignment="true" applyProtection="true">
      <alignment horizontal="general" vertical="bottom" textRotation="0" wrapText="false" indent="0" shrinkToFit="false"/>
      <protection locked="true" hidden="false"/>
    </xf>
    <xf numFmtId="164" fontId="39" fillId="30" borderId="1" xfId="0" applyFont="true" applyBorder="true" applyAlignment="true" applyProtection="true">
      <alignment horizontal="general" vertical="bottom" textRotation="0" wrapText="false" indent="0" shrinkToFit="false"/>
      <protection locked="true" hidden="false"/>
    </xf>
    <xf numFmtId="164" fontId="0" fillId="30" borderId="1" xfId="0" applyFont="false" applyBorder="true" applyAlignment="true" applyProtection="true">
      <alignment horizontal="general" vertical="bottom" textRotation="0" wrapText="false" indent="0" shrinkToFit="false"/>
      <protection locked="true" hidden="false"/>
    </xf>
    <xf numFmtId="164" fontId="0" fillId="30" borderId="1" xfId="0" applyFont="fals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38" fillId="0" borderId="0" xfId="0" applyFont="true" applyBorder="true" applyAlignment="true" applyProtection="true">
      <alignment horizontal="left" vertical="bottom" textRotation="0" wrapText="true" indent="0" shrinkToFit="false"/>
      <protection locked="true" hidden="false"/>
    </xf>
    <xf numFmtId="164" fontId="38"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39" fillId="12" borderId="0" xfId="0" applyFont="true" applyBorder="true" applyAlignment="true" applyProtection="true">
      <alignment horizontal="center" vertical="center" textRotation="0" wrapText="true" indent="0" shrinkToFit="false"/>
      <protection locked="true" hidden="false"/>
    </xf>
    <xf numFmtId="164" fontId="39" fillId="21" borderId="0" xfId="0" applyFont="true" applyBorder="true" applyAlignment="true" applyProtection="true">
      <alignment horizontal="center" vertical="center" textRotation="0" wrapText="false" indent="0" shrinkToFit="false"/>
      <protection locked="true" hidden="false"/>
    </xf>
    <xf numFmtId="164" fontId="39" fillId="31"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2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right" vertical="bottom"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42" fillId="0" borderId="0"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right" vertical="center" textRotation="0" wrapText="false" indent="0" shrinkToFit="false"/>
      <protection locked="true" hidden="false"/>
    </xf>
    <xf numFmtId="165" fontId="42" fillId="0" borderId="0" xfId="0" applyFont="true" applyBorder="false" applyAlignment="true" applyProtection="true">
      <alignment horizontal="center" vertical="center" textRotation="0" wrapText="false" indent="0" shrinkToFit="false"/>
      <protection locked="true" hidden="false"/>
    </xf>
    <xf numFmtId="164" fontId="42" fillId="0" borderId="0" xfId="0" applyFont="true" applyBorder="false" applyAlignment="true" applyProtection="true">
      <alignment horizontal="center" vertical="center" textRotation="0" wrapText="false" indent="0" shrinkToFit="false"/>
      <protection locked="true" hidden="false"/>
    </xf>
    <xf numFmtId="164" fontId="42" fillId="0" borderId="0" xfId="0" applyFont="true" applyBorder="false" applyAlignment="true" applyProtection="true">
      <alignment horizontal="left" vertical="center" textRotation="0" wrapText="false" indent="0" shrinkToFit="false"/>
      <protection locked="true" hidden="false"/>
    </xf>
    <xf numFmtId="164" fontId="43" fillId="0" borderId="0" xfId="0" applyFont="true" applyBorder="false" applyAlignment="true" applyProtection="true">
      <alignment horizontal="left" vertical="center" textRotation="0" wrapText="false" indent="0" shrinkToFit="false"/>
      <protection locked="true" hidden="false"/>
    </xf>
    <xf numFmtId="164" fontId="6" fillId="0" borderId="0" xfId="0" applyFont="true" applyBorder="false" applyAlignment="true" applyProtection="true">
      <alignment horizontal="left"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5" fillId="0" borderId="0" xfId="0" applyFont="true" applyBorder="true" applyAlignment="true" applyProtection="true">
      <alignment horizontal="general" vertical="center"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left" vertical="top" textRotation="0" wrapText="tru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left" vertical="top" textRotation="0" wrapText="true" indent="0" shrinkToFit="false"/>
      <protection locked="true" hidden="false"/>
    </xf>
    <xf numFmtId="164" fontId="5" fillId="12" borderId="2" xfId="0" applyFont="true" applyBorder="true" applyAlignment="true" applyProtection="true">
      <alignment horizontal="center" vertical="center" textRotation="0" wrapText="false" indent="0" shrinkToFit="false"/>
      <protection locked="false" hidden="false"/>
    </xf>
    <xf numFmtId="166" fontId="6" fillId="0" borderId="2" xfId="0" applyFont="true" applyBorder="true" applyAlignment="true" applyProtection="true">
      <alignment horizontal="center" vertical="top" textRotation="0" wrapText="tru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true" hidden="false"/>
    </xf>
    <xf numFmtId="164" fontId="15" fillId="0" borderId="0" xfId="0" applyFont="true" applyBorder="true" applyAlignment="true" applyProtection="true">
      <alignment horizontal="general" vertical="top" textRotation="0" wrapText="true" indent="0" shrinkToFit="false"/>
      <protection locked="true" hidden="false"/>
    </xf>
    <xf numFmtId="164" fontId="1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99FF33"/>
      <rgbColor rgb="FF0000FF"/>
      <rgbColor rgb="FFFFFF00"/>
      <rgbColor rgb="FFFF66FF"/>
      <rgbColor rgb="FF00FFFF"/>
      <rgbColor rgb="FF800000"/>
      <rgbColor rgb="FF008000"/>
      <rgbColor rgb="FF000080"/>
      <rgbColor rgb="FFBBE33D"/>
      <rgbColor rgb="FF800080"/>
      <rgbColor rgb="FF008080"/>
      <rgbColor rgb="FFCCCCCC"/>
      <rgbColor rgb="FFFFD8CE"/>
      <rgbColor rgb="FFB6D7A8"/>
      <rgbColor rgb="FF993366"/>
      <rgbColor rgb="FFFFFFD7"/>
      <rgbColor rgb="FFCCFFFF"/>
      <rgbColor rgb="FF660066"/>
      <rgbColor rgb="FFFFB66C"/>
      <rgbColor rgb="FF0066CC"/>
      <rgbColor rgb="FFDEDCE6"/>
      <rgbColor rgb="FF000080"/>
      <rgbColor rgb="FFFF00FF"/>
      <rgbColor rgb="FFE6E905"/>
      <rgbColor rgb="FF99FFFF"/>
      <rgbColor rgb="FF800080"/>
      <rgbColor rgb="FF800000"/>
      <rgbColor rgb="FF008080"/>
      <rgbColor rgb="FF0000FF"/>
      <rgbColor rgb="FF00CCFF"/>
      <rgbColor rgb="FFDEE6EF"/>
      <rgbColor rgb="FFDDE8CB"/>
      <rgbColor rgb="FFFFFF99"/>
      <rgbColor rgb="FFB4C7DC"/>
      <rgbColor rgb="FFFF99CC"/>
      <rgbColor rgb="FFCC99FF"/>
      <rgbColor rgb="FFFFCC99"/>
      <rgbColor rgb="FF3366FF"/>
      <rgbColor rgb="FF33CCCC"/>
      <rgbColor rgb="FF9ACD32"/>
      <rgbColor rgb="FFFFCC00"/>
      <rgbColor rgb="FFFF9900"/>
      <rgbColor rgb="FFFAA61A"/>
      <rgbColor rgb="FFFFD700"/>
      <rgbColor rgb="FFE6B8AF"/>
      <rgbColor rgb="FF003366"/>
      <rgbColor rgb="FF99FF66"/>
      <rgbColor rgb="FF003300"/>
      <rgbColor rgb="FF333300"/>
      <rgbColor rgb="FF993300"/>
      <rgbColor rgb="FF993366"/>
      <rgbColor rgb="FF333399"/>
      <rgbColor rgb="FF1F1F1F"/>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png"/><Relationship Id="rId3" Type="http://schemas.openxmlformats.org/officeDocument/2006/relationships/image" Target="../media/image3.wmf"/><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71640</xdr:colOff>
      <xdr:row>28</xdr:row>
      <xdr:rowOff>91440</xdr:rowOff>
    </xdr:from>
    <xdr:to>
      <xdr:col>4</xdr:col>
      <xdr:colOff>722160</xdr:colOff>
      <xdr:row>36</xdr:row>
      <xdr:rowOff>137160</xdr:rowOff>
    </xdr:to>
    <xdr:pic>
      <xdr:nvPicPr>
        <xdr:cNvPr id="0" name="Image 3" descr=""/>
        <xdr:cNvPicPr/>
      </xdr:nvPicPr>
      <xdr:blipFill>
        <a:blip r:embed="rId1"/>
        <a:stretch/>
      </xdr:blipFill>
      <xdr:spPr>
        <a:xfrm>
          <a:off x="2810520" y="5111640"/>
          <a:ext cx="650520" cy="1341360"/>
        </a:xfrm>
        <a:prstGeom prst="rect">
          <a:avLst/>
        </a:prstGeom>
        <a:ln w="0">
          <a:noFill/>
        </a:ln>
      </xdr:spPr>
    </xdr:pic>
    <xdr:clientData/>
  </xdr:twoCellAnchor>
  <xdr:twoCellAnchor editAs="absolute">
    <xdr:from>
      <xdr:col>6</xdr:col>
      <xdr:colOff>34920</xdr:colOff>
      <xdr:row>2</xdr:row>
      <xdr:rowOff>4680</xdr:rowOff>
    </xdr:from>
    <xdr:to>
      <xdr:col>6</xdr:col>
      <xdr:colOff>397440</xdr:colOff>
      <xdr:row>2</xdr:row>
      <xdr:rowOff>354600</xdr:rowOff>
    </xdr:to>
    <xdr:pic>
      <xdr:nvPicPr>
        <xdr:cNvPr id="1" name="Image 4" descr=""/>
        <xdr:cNvPicPr/>
      </xdr:nvPicPr>
      <xdr:blipFill>
        <a:blip r:embed="rId2"/>
        <a:stretch/>
      </xdr:blipFill>
      <xdr:spPr>
        <a:xfrm>
          <a:off x="4656600" y="407160"/>
          <a:ext cx="362520" cy="349920"/>
        </a:xfrm>
        <a:prstGeom prst="rect">
          <a:avLst/>
        </a:prstGeom>
        <a:ln w="0">
          <a:noFill/>
        </a:ln>
      </xdr:spPr>
    </xdr:pic>
    <xdr:clientData/>
  </xdr:twoCellAnchor>
  <xdr:twoCellAnchor editAs="absolute">
    <xdr:from>
      <xdr:col>2</xdr:col>
      <xdr:colOff>551160</xdr:colOff>
      <xdr:row>20</xdr:row>
      <xdr:rowOff>47160</xdr:rowOff>
    </xdr:from>
    <xdr:to>
      <xdr:col>6</xdr:col>
      <xdr:colOff>383400</xdr:colOff>
      <xdr:row>28</xdr:row>
      <xdr:rowOff>124920</xdr:rowOff>
    </xdr:to>
    <xdr:pic>
      <xdr:nvPicPr>
        <xdr:cNvPr id="2" name="Image 2" descr=""/>
        <xdr:cNvPicPr/>
      </xdr:nvPicPr>
      <xdr:blipFill>
        <a:blip r:embed="rId3"/>
        <a:stretch/>
      </xdr:blipFill>
      <xdr:spPr>
        <a:xfrm>
          <a:off x="1859760" y="3557520"/>
          <a:ext cx="3145320" cy="1587600"/>
        </a:xfrm>
        <a:prstGeom prst="rect">
          <a:avLst/>
        </a:prstGeom>
        <a:ln w="0">
          <a:noFill/>
        </a:ln>
      </xdr:spPr>
    </xdr:pic>
    <xdr:clientData/>
  </xdr:twoCellAnchor>
  <xdr:twoCellAnchor editAs="oneCell">
    <xdr:from>
      <xdr:col>0</xdr:col>
      <xdr:colOff>9000</xdr:colOff>
      <xdr:row>54</xdr:row>
      <xdr:rowOff>42120</xdr:rowOff>
    </xdr:from>
    <xdr:to>
      <xdr:col>6</xdr:col>
      <xdr:colOff>712080</xdr:colOff>
      <xdr:row>70</xdr:row>
      <xdr:rowOff>124200</xdr:rowOff>
    </xdr:to>
    <xdr:pic>
      <xdr:nvPicPr>
        <xdr:cNvPr id="3" name="Image 1" descr=""/>
        <xdr:cNvPicPr/>
      </xdr:nvPicPr>
      <xdr:blipFill>
        <a:blip r:embed="rId4"/>
        <a:stretch/>
      </xdr:blipFill>
      <xdr:spPr>
        <a:xfrm>
          <a:off x="9000" y="9537120"/>
          <a:ext cx="5324760" cy="2673000"/>
        </a:xfrm>
        <a:prstGeom prst="rect">
          <a:avLst/>
        </a:prstGeom>
        <a:ln w="0">
          <a:noFill/>
        </a:ln>
      </xdr:spPr>
    </xdr:pic>
    <xdr:clientData/>
  </xdr:twoCellAnchor>
  <xdr:twoCellAnchor editAs="oneCell">
    <xdr:from>
      <xdr:col>0</xdr:col>
      <xdr:colOff>54720</xdr:colOff>
      <xdr:row>76</xdr:row>
      <xdr:rowOff>89640</xdr:rowOff>
    </xdr:from>
    <xdr:to>
      <xdr:col>3</xdr:col>
      <xdr:colOff>440280</xdr:colOff>
      <xdr:row>92</xdr:row>
      <xdr:rowOff>77400</xdr:rowOff>
    </xdr:to>
    <xdr:pic>
      <xdr:nvPicPr>
        <xdr:cNvPr id="4" name="Image 5" descr=""/>
        <xdr:cNvPicPr/>
      </xdr:nvPicPr>
      <xdr:blipFill>
        <a:blip r:embed="rId5"/>
        <a:stretch/>
      </xdr:blipFill>
      <xdr:spPr>
        <a:xfrm>
          <a:off x="54720" y="13147200"/>
          <a:ext cx="2630880" cy="2578680"/>
        </a:xfrm>
        <a:prstGeom prst="rect">
          <a:avLst/>
        </a:prstGeom>
        <a:ln w="0">
          <a:noFill/>
        </a:ln>
      </xdr:spPr>
    </xdr:pic>
    <xdr:clientData/>
  </xdr:twoCellAnchor>
  <xdr:twoCellAnchor editAs="oneCell">
    <xdr:from>
      <xdr:col>4</xdr:col>
      <xdr:colOff>36000</xdr:colOff>
      <xdr:row>76</xdr:row>
      <xdr:rowOff>153360</xdr:rowOff>
    </xdr:from>
    <xdr:to>
      <xdr:col>7</xdr:col>
      <xdr:colOff>102600</xdr:colOff>
      <xdr:row>92</xdr:row>
      <xdr:rowOff>59760</xdr:rowOff>
    </xdr:to>
    <xdr:pic>
      <xdr:nvPicPr>
        <xdr:cNvPr id="5" name="Image 6" descr=""/>
        <xdr:cNvPicPr/>
      </xdr:nvPicPr>
      <xdr:blipFill>
        <a:blip r:embed="rId6"/>
        <a:stretch/>
      </xdr:blipFill>
      <xdr:spPr>
        <a:xfrm>
          <a:off x="2774880" y="13210920"/>
          <a:ext cx="2815560" cy="249732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hyperlink" Target="mailto:ramachandrahm@hotmail.com" TargetMode="External"/><Relationship Id="rId2" Type="http://schemas.openxmlformats.org/officeDocument/2006/relationships/hyperlink" Target="http://rammedisoft.com/html_files/appi.html" TargetMode="External"/><Relationship Id="rId3" Type="http://schemas.openxmlformats.org/officeDocument/2006/relationships/hyperlink" Target="http://rammedisoft.com/dagaz/2024Gazette26PagesHD.pdf" TargetMode="External"/><Relationship Id="rId4" Type="http://schemas.openxmlformats.org/officeDocument/2006/relationships/hyperlink" Target="http://www.rammedisoft.com/ul" TargetMode="External"/><Relationship Id="rId5" Type="http://schemas.openxmlformats.org/officeDocument/2006/relationships/hyperlink" Target="http://www.rammedisoft.com/ll" TargetMode="External"/><Relationship Id="rId6" Type="http://schemas.openxmlformats.org/officeDocument/2006/relationships/hyperlink" Target="http://rammedisoft.com/downloadable/gazette.pdf" TargetMode="External"/><Relationship Id="rId7" Type="http://schemas.openxmlformats.org/officeDocument/2006/relationships/hyperlink" Target="http://rammedisoft.com/downloadable/appi_files/Disability_Evaluation_NIOH.pdf" TargetMode="External"/><Relationship Id="rId8" Type="http://schemas.openxmlformats.org/officeDocument/2006/relationships/hyperlink" Target="http://rammedisoft.com/downloadable/appi_files/DGHS_manual_composite_regional_center.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true" showOutlineSymbols="true" defaultGridColor="true" view="pageBreakPreview" topLeftCell="A4" colorId="64" zoomScale="95" zoomScaleNormal="110" zoomScalePageLayoutView="95" workbookViewId="0">
      <selection pane="topLeft" activeCell="D43" activeCellId="0" sqref="D43"/>
    </sheetView>
  </sheetViews>
  <sheetFormatPr defaultColWidth="12.5703125" defaultRowHeight="12.75" zeroHeight="false" outlineLevelRow="0" outlineLevelCol="0"/>
  <cols>
    <col collapsed="false" customWidth="true" hidden="false" outlineLevel="0" max="1" min="1" style="1" width="11.57"/>
    <col collapsed="false" customWidth="true" hidden="false" outlineLevel="0" max="2" min="2" style="1" width="14.42"/>
    <col collapsed="false" customWidth="true" hidden="false" outlineLevel="0" max="3" min="3" style="1" width="3.42"/>
    <col collapsed="false" customWidth="true" hidden="false" outlineLevel="0" max="4" min="4" style="1" width="6.14"/>
    <col collapsed="false" customWidth="true" hidden="false" outlineLevel="0" max="5" min="5" style="1" width="5"/>
    <col collapsed="false" customWidth="true" hidden="false" outlineLevel="0" max="6" min="6" style="1" width="5.14"/>
    <col collapsed="false" customWidth="true" hidden="false" outlineLevel="0" max="7" min="7" style="1" width="13.71"/>
    <col collapsed="false" customWidth="true" hidden="false" outlineLevel="0" max="8" min="8" style="1" width="14.14"/>
    <col collapsed="false" customWidth="true" hidden="false" outlineLevel="0" max="9" min="9" style="1" width="5.29"/>
    <col collapsed="false" customWidth="true" hidden="false" outlineLevel="0" max="10" min="10" style="1" width="6.71"/>
    <col collapsed="false" customWidth="true" hidden="false" outlineLevel="0" max="12" min="11" style="1" width="5.42"/>
  </cols>
  <sheetData>
    <row r="1" customFormat="false" ht="13.5" hidden="false" customHeight="true" outlineLevel="0" collapsed="false">
      <c r="A1" s="2" t="s">
        <v>0</v>
      </c>
      <c r="B1" s="2"/>
      <c r="C1" s="2"/>
      <c r="D1" s="2"/>
      <c r="E1" s="2"/>
      <c r="F1" s="2"/>
      <c r="G1" s="1" t="s">
        <v>1</v>
      </c>
      <c r="M1" s="3"/>
      <c r="N1" s="3"/>
      <c r="O1" s="3"/>
      <c r="P1" s="3"/>
      <c r="Q1" s="3"/>
      <c r="R1" s="3"/>
      <c r="S1" s="3"/>
      <c r="T1" s="3"/>
      <c r="U1" s="3"/>
      <c r="V1" s="3"/>
      <c r="W1" s="3"/>
      <c r="X1" s="3"/>
      <c r="Y1" s="3"/>
      <c r="Z1" s="3"/>
    </row>
    <row r="2" customFormat="false" ht="13.5" hidden="false" customHeight="true" outlineLevel="0" collapsed="false">
      <c r="A2" s="4" t="s">
        <v>2</v>
      </c>
      <c r="B2" s="4"/>
      <c r="C2" s="4"/>
      <c r="D2" s="4"/>
      <c r="E2" s="5" t="s">
        <v>3</v>
      </c>
      <c r="F2" s="5" t="s">
        <v>4</v>
      </c>
      <c r="G2" s="1" t="s">
        <v>5</v>
      </c>
      <c r="I2" s="6" t="s">
        <v>6</v>
      </c>
      <c r="J2" s="6"/>
      <c r="M2" s="3"/>
      <c r="N2" s="3"/>
      <c r="O2" s="3"/>
      <c r="P2" s="3"/>
      <c r="Q2" s="3"/>
      <c r="R2" s="3"/>
      <c r="S2" s="3"/>
      <c r="T2" s="3"/>
      <c r="U2" s="3"/>
      <c r="V2" s="3"/>
      <c r="W2" s="3"/>
      <c r="X2" s="3"/>
      <c r="Y2" s="3"/>
      <c r="Z2" s="3"/>
    </row>
    <row r="3" customFormat="false" ht="13.5" hidden="false" customHeight="true" outlineLevel="0" collapsed="false">
      <c r="A3" s="7" t="s">
        <v>7</v>
      </c>
      <c r="B3" s="8" t="s">
        <v>8</v>
      </c>
      <c r="C3" s="9" t="s">
        <v>9</v>
      </c>
      <c r="D3" s="10" t="n">
        <v>180</v>
      </c>
      <c r="E3" s="4"/>
      <c r="F3" s="4"/>
      <c r="G3" s="1" t="s">
        <v>10</v>
      </c>
      <c r="M3" s="3"/>
      <c r="N3" s="3"/>
      <c r="O3" s="3"/>
      <c r="P3" s="3"/>
      <c r="Q3" s="3"/>
      <c r="R3" s="3"/>
      <c r="S3" s="3"/>
      <c r="T3" s="3"/>
      <c r="U3" s="3"/>
      <c r="V3" s="3"/>
      <c r="W3" s="3"/>
      <c r="X3" s="3"/>
      <c r="Y3" s="3"/>
      <c r="Z3" s="3"/>
    </row>
    <row r="4" customFormat="false" ht="13.5" hidden="false" customHeight="true" outlineLevel="0" collapsed="false">
      <c r="A4" s="7"/>
      <c r="B4" s="8" t="s">
        <v>11</v>
      </c>
      <c r="C4" s="9" t="s">
        <v>12</v>
      </c>
      <c r="D4" s="10" t="n">
        <v>50</v>
      </c>
      <c r="E4" s="4"/>
      <c r="F4" s="4"/>
      <c r="M4" s="3"/>
      <c r="N4" s="3"/>
      <c r="O4" s="3"/>
      <c r="P4" s="3"/>
      <c r="Q4" s="3"/>
      <c r="R4" s="3"/>
      <c r="S4" s="3"/>
      <c r="T4" s="3"/>
      <c r="U4" s="3"/>
      <c r="V4" s="3"/>
      <c r="W4" s="3"/>
      <c r="X4" s="3"/>
      <c r="Y4" s="3"/>
      <c r="Z4" s="3"/>
    </row>
    <row r="5" customFormat="false" ht="13.5" hidden="false" customHeight="true" outlineLevel="0" collapsed="false">
      <c r="A5" s="7"/>
      <c r="B5" s="8" t="s">
        <v>13</v>
      </c>
      <c r="C5" s="9" t="s">
        <v>14</v>
      </c>
      <c r="D5" s="10" t="n">
        <v>180</v>
      </c>
      <c r="E5" s="4"/>
      <c r="F5" s="4"/>
      <c r="M5" s="3"/>
      <c r="N5" s="3"/>
      <c r="O5" s="3"/>
      <c r="P5" s="3"/>
      <c r="Q5" s="3"/>
      <c r="R5" s="3"/>
      <c r="S5" s="3"/>
      <c r="T5" s="3"/>
      <c r="U5" s="3"/>
      <c r="V5" s="3"/>
      <c r="W5" s="3"/>
      <c r="X5" s="3"/>
      <c r="Y5" s="3"/>
      <c r="Z5" s="3"/>
    </row>
    <row r="6" customFormat="false" ht="13.5" hidden="false" customHeight="true" outlineLevel="0" collapsed="false">
      <c r="A6" s="7"/>
      <c r="B6" s="8" t="s">
        <v>15</v>
      </c>
      <c r="C6" s="9" t="s">
        <v>16</v>
      </c>
      <c r="D6" s="10" t="n">
        <v>50</v>
      </c>
      <c r="E6" s="4"/>
      <c r="F6" s="4"/>
      <c r="G6" s="1" t="s">
        <v>17</v>
      </c>
      <c r="M6" s="3"/>
      <c r="N6" s="3"/>
      <c r="O6" s="3"/>
      <c r="P6" s="3"/>
      <c r="Q6" s="3"/>
      <c r="R6" s="3"/>
      <c r="S6" s="3"/>
      <c r="T6" s="3"/>
      <c r="U6" s="3"/>
      <c r="V6" s="3"/>
      <c r="W6" s="3"/>
      <c r="X6" s="3"/>
      <c r="Y6" s="3"/>
      <c r="Z6" s="3"/>
    </row>
    <row r="7" customFormat="false" ht="13.5" hidden="false" customHeight="true" outlineLevel="0" collapsed="false">
      <c r="A7" s="7"/>
      <c r="B7" s="8" t="s">
        <v>18</v>
      </c>
      <c r="C7" s="9" t="s">
        <v>19</v>
      </c>
      <c r="D7" s="10" t="n">
        <v>80</v>
      </c>
      <c r="E7" s="4"/>
      <c r="F7" s="4"/>
      <c r="M7" s="3"/>
      <c r="N7" s="3"/>
      <c r="O7" s="3"/>
      <c r="P7" s="3"/>
      <c r="Q7" s="3"/>
      <c r="R7" s="3"/>
      <c r="S7" s="3"/>
      <c r="T7" s="3"/>
      <c r="U7" s="3"/>
      <c r="V7" s="3"/>
      <c r="W7" s="3"/>
      <c r="X7" s="3"/>
      <c r="Y7" s="3"/>
      <c r="Z7" s="3"/>
    </row>
    <row r="8" customFormat="false" ht="13.5" hidden="false" customHeight="true" outlineLevel="0" collapsed="false">
      <c r="A8" s="7"/>
      <c r="B8" s="8" t="s">
        <v>20</v>
      </c>
      <c r="C8" s="9" t="s">
        <v>21</v>
      </c>
      <c r="D8" s="10" t="n">
        <v>90</v>
      </c>
      <c r="E8" s="4"/>
      <c r="F8" s="4"/>
      <c r="G8" s="2" t="s">
        <v>22</v>
      </c>
      <c r="H8" s="2"/>
      <c r="I8" s="2"/>
      <c r="J8" s="2"/>
      <c r="K8" s="2"/>
      <c r="L8" s="2"/>
      <c r="M8" s="3"/>
      <c r="N8" s="3"/>
      <c r="O8" s="3"/>
      <c r="P8" s="3"/>
      <c r="Q8" s="3"/>
      <c r="R8" s="3"/>
      <c r="S8" s="3"/>
      <c r="T8" s="3"/>
      <c r="U8" s="3"/>
      <c r="V8" s="3"/>
      <c r="W8" s="3"/>
      <c r="X8" s="3"/>
      <c r="Y8" s="3"/>
      <c r="Z8" s="3"/>
    </row>
    <row r="9" customFormat="false" ht="13.5" hidden="false" customHeight="true" outlineLevel="0" collapsed="false">
      <c r="A9" s="11" t="s">
        <v>23</v>
      </c>
      <c r="B9" s="12" t="s">
        <v>24</v>
      </c>
      <c r="C9" s="9" t="s">
        <v>25</v>
      </c>
      <c r="D9" s="10" t="n">
        <v>150</v>
      </c>
      <c r="E9" s="4"/>
      <c r="F9" s="4"/>
      <c r="G9" s="4" t="s">
        <v>26</v>
      </c>
      <c r="H9" s="4"/>
      <c r="I9" s="4"/>
      <c r="J9" s="4"/>
      <c r="K9" s="5" t="s">
        <v>3</v>
      </c>
      <c r="L9" s="5" t="s">
        <v>4</v>
      </c>
      <c r="M9" s="3"/>
      <c r="N9" s="3"/>
      <c r="O9" s="3"/>
      <c r="P9" s="3"/>
      <c r="Q9" s="3"/>
      <c r="R9" s="3"/>
      <c r="S9" s="3"/>
      <c r="T9" s="3"/>
      <c r="U9" s="3"/>
      <c r="V9" s="3"/>
      <c r="W9" s="3"/>
      <c r="X9" s="3"/>
      <c r="Y9" s="3"/>
      <c r="Z9" s="3"/>
    </row>
    <row r="10" customFormat="false" ht="13.5" hidden="false" customHeight="true" outlineLevel="0" collapsed="false">
      <c r="A10" s="11"/>
      <c r="B10" s="8" t="s">
        <v>27</v>
      </c>
      <c r="C10" s="9" t="s">
        <v>28</v>
      </c>
      <c r="D10" s="10" t="n">
        <v>80</v>
      </c>
      <c r="E10" s="13"/>
      <c r="F10" s="13"/>
      <c r="G10" s="14" t="s">
        <v>29</v>
      </c>
      <c r="H10" s="14"/>
      <c r="I10" s="15" t="n">
        <v>54</v>
      </c>
      <c r="J10" s="16" t="n">
        <v>0</v>
      </c>
      <c r="K10" s="4"/>
      <c r="L10" s="4"/>
      <c r="M10" s="3"/>
      <c r="N10" s="3"/>
      <c r="O10" s="3"/>
      <c r="P10" s="3"/>
      <c r="Q10" s="3"/>
      <c r="R10" s="3"/>
      <c r="S10" s="3"/>
      <c r="T10" s="3"/>
      <c r="U10" s="3"/>
      <c r="V10" s="3"/>
      <c r="W10" s="3"/>
      <c r="X10" s="3"/>
      <c r="Y10" s="3"/>
      <c r="Z10" s="3"/>
    </row>
    <row r="11" customFormat="false" ht="13.5" hidden="false" customHeight="true" outlineLevel="0" collapsed="false">
      <c r="A11" s="11"/>
      <c r="B11" s="8" t="s">
        <v>30</v>
      </c>
      <c r="C11" s="9" t="s">
        <v>31</v>
      </c>
      <c r="D11" s="10" t="n">
        <v>85</v>
      </c>
      <c r="E11" s="13"/>
      <c r="F11" s="13"/>
      <c r="G11" s="14"/>
      <c r="H11" s="14"/>
      <c r="I11" s="15"/>
      <c r="J11" s="15"/>
      <c r="K11" s="15"/>
      <c r="L11" s="15"/>
      <c r="M11" s="3"/>
      <c r="N11" s="3"/>
      <c r="O11" s="3"/>
      <c r="P11" s="3"/>
      <c r="Q11" s="3"/>
      <c r="R11" s="3"/>
      <c r="S11" s="3"/>
      <c r="T11" s="3"/>
      <c r="U11" s="3"/>
      <c r="V11" s="3"/>
      <c r="W11" s="3"/>
      <c r="X11" s="3"/>
      <c r="Y11" s="3"/>
      <c r="Z11" s="3"/>
    </row>
    <row r="12" customFormat="false" ht="13.5" hidden="false" customHeight="true" outlineLevel="0" collapsed="false">
      <c r="A12" s="17" t="s">
        <v>32</v>
      </c>
      <c r="B12" s="8" t="s">
        <v>8</v>
      </c>
      <c r="C12" s="9" t="s">
        <v>33</v>
      </c>
      <c r="D12" s="10" t="n">
        <v>80</v>
      </c>
      <c r="E12" s="13"/>
      <c r="F12" s="13"/>
      <c r="G12" s="18" t="s">
        <v>34</v>
      </c>
      <c r="H12" s="18"/>
      <c r="I12" s="15" t="n">
        <v>55</v>
      </c>
      <c r="J12" s="16" t="n">
        <v>0</v>
      </c>
      <c r="K12" s="13"/>
      <c r="L12" s="13"/>
      <c r="M12" s="3"/>
      <c r="N12" s="3"/>
      <c r="O12" s="3"/>
      <c r="P12" s="3"/>
      <c r="Q12" s="3"/>
      <c r="R12" s="3"/>
      <c r="S12" s="3"/>
      <c r="T12" s="3"/>
      <c r="U12" s="3"/>
      <c r="V12" s="3"/>
      <c r="W12" s="3"/>
      <c r="X12" s="3"/>
      <c r="Y12" s="3"/>
      <c r="Z12" s="3"/>
    </row>
    <row r="13" customFormat="false" ht="13.5" hidden="false" customHeight="true" outlineLevel="0" collapsed="false">
      <c r="A13" s="17"/>
      <c r="B13" s="8" t="s">
        <v>11</v>
      </c>
      <c r="C13" s="9" t="s">
        <v>35</v>
      </c>
      <c r="D13" s="10" t="n">
        <v>70</v>
      </c>
      <c r="E13" s="13"/>
      <c r="F13" s="13"/>
      <c r="G13" s="18" t="s">
        <v>36</v>
      </c>
      <c r="H13" s="18"/>
      <c r="I13" s="15" t="n">
        <v>56</v>
      </c>
      <c r="J13" s="16" t="n">
        <v>0</v>
      </c>
      <c r="K13" s="13"/>
      <c r="L13" s="13"/>
      <c r="M13" s="3"/>
      <c r="N13" s="3"/>
      <c r="O13" s="3"/>
      <c r="P13" s="3"/>
      <c r="Q13" s="3"/>
      <c r="R13" s="3"/>
      <c r="S13" s="3"/>
      <c r="T13" s="3"/>
      <c r="U13" s="3"/>
      <c r="V13" s="3"/>
      <c r="W13" s="3"/>
      <c r="X13" s="3"/>
      <c r="Y13" s="3"/>
      <c r="Z13" s="3"/>
    </row>
    <row r="14" customFormat="false" ht="13.5" hidden="false" customHeight="true" outlineLevel="0" collapsed="false">
      <c r="A14" s="17"/>
      <c r="B14" s="8" t="s">
        <v>37</v>
      </c>
      <c r="C14" s="9" t="s">
        <v>38</v>
      </c>
      <c r="D14" s="10" t="n">
        <v>20</v>
      </c>
      <c r="E14" s="13"/>
      <c r="F14" s="13"/>
      <c r="G14" s="18" t="s">
        <v>39</v>
      </c>
      <c r="H14" s="18"/>
      <c r="I14" s="15" t="n">
        <v>57</v>
      </c>
      <c r="J14" s="16" t="n">
        <v>0</v>
      </c>
      <c r="K14" s="13"/>
      <c r="L14" s="13"/>
      <c r="M14" s="3"/>
      <c r="N14" s="3"/>
      <c r="O14" s="3"/>
      <c r="P14" s="3"/>
      <c r="Q14" s="3"/>
      <c r="R14" s="3"/>
      <c r="S14" s="3"/>
      <c r="T14" s="3"/>
      <c r="U14" s="3"/>
      <c r="V14" s="3"/>
      <c r="W14" s="3"/>
      <c r="X14" s="3"/>
      <c r="Y14" s="3"/>
      <c r="Z14" s="3"/>
    </row>
    <row r="15" customFormat="false" ht="13.5" hidden="false" customHeight="true" outlineLevel="0" collapsed="false">
      <c r="A15" s="17"/>
      <c r="B15" s="8" t="s">
        <v>40</v>
      </c>
      <c r="C15" s="9" t="s">
        <v>41</v>
      </c>
      <c r="D15" s="10" t="n">
        <v>50</v>
      </c>
      <c r="E15" s="13"/>
      <c r="F15" s="13"/>
      <c r="G15" s="18" t="s">
        <v>42</v>
      </c>
      <c r="H15" s="18"/>
      <c r="I15" s="15" t="n">
        <v>58</v>
      </c>
      <c r="J15" s="16" t="n">
        <v>0</v>
      </c>
      <c r="K15" s="13"/>
      <c r="L15" s="13"/>
      <c r="M15" s="3"/>
      <c r="N15" s="3"/>
      <c r="O15" s="3"/>
      <c r="P15" s="3"/>
      <c r="Q15" s="3"/>
      <c r="R15" s="3"/>
      <c r="S15" s="3"/>
      <c r="T15" s="3"/>
      <c r="U15" s="3"/>
      <c r="V15" s="3"/>
      <c r="W15" s="3"/>
      <c r="X15" s="3"/>
      <c r="Y15" s="3"/>
      <c r="Z15" s="3"/>
    </row>
    <row r="16" customFormat="false" ht="13.5" hidden="false" customHeight="true" outlineLevel="0" collapsed="false">
      <c r="A16" s="19" t="s">
        <v>43</v>
      </c>
      <c r="B16" s="8" t="s">
        <v>44</v>
      </c>
      <c r="C16" s="9" t="s">
        <v>45</v>
      </c>
      <c r="D16" s="20" t="n">
        <v>70</v>
      </c>
      <c r="E16" s="13"/>
      <c r="F16" s="13"/>
      <c r="G16" s="18" t="s">
        <v>46</v>
      </c>
      <c r="H16" s="18"/>
      <c r="I16" s="15" t="n">
        <v>59</v>
      </c>
      <c r="J16" s="16" t="n">
        <v>0</v>
      </c>
      <c r="K16" s="13"/>
      <c r="L16" s="13"/>
      <c r="M16" s="3"/>
      <c r="N16" s="3"/>
      <c r="O16" s="3"/>
      <c r="P16" s="3"/>
      <c r="Q16" s="3"/>
      <c r="R16" s="3"/>
      <c r="S16" s="3"/>
      <c r="T16" s="3"/>
      <c r="U16" s="3"/>
      <c r="V16" s="3"/>
      <c r="W16" s="3"/>
      <c r="X16" s="3"/>
      <c r="Y16" s="3"/>
      <c r="Z16" s="3"/>
    </row>
    <row r="17" customFormat="false" ht="13.5" hidden="false" customHeight="true" outlineLevel="0" collapsed="false">
      <c r="A17" s="19"/>
      <c r="B17" s="8" t="s">
        <v>8</v>
      </c>
      <c r="C17" s="9" t="s">
        <v>47</v>
      </c>
      <c r="D17" s="20" t="n">
        <v>15</v>
      </c>
      <c r="E17" s="13"/>
      <c r="F17" s="13"/>
      <c r="G17" s="18" t="s">
        <v>48</v>
      </c>
      <c r="H17" s="18"/>
      <c r="I17" s="15" t="n">
        <v>60</v>
      </c>
      <c r="J17" s="16" t="n">
        <v>0</v>
      </c>
      <c r="K17" s="13"/>
      <c r="L17" s="13"/>
      <c r="M17" s="3"/>
      <c r="N17" s="3"/>
      <c r="O17" s="3"/>
      <c r="P17" s="3"/>
      <c r="Q17" s="3"/>
      <c r="R17" s="3"/>
      <c r="S17" s="3"/>
      <c r="T17" s="3"/>
      <c r="U17" s="3"/>
      <c r="V17" s="3"/>
      <c r="W17" s="3"/>
      <c r="X17" s="3"/>
      <c r="Y17" s="3"/>
      <c r="Z17" s="3"/>
    </row>
    <row r="18" customFormat="false" ht="13.5" hidden="false" customHeight="true" outlineLevel="0" collapsed="false">
      <c r="A18" s="19"/>
      <c r="B18" s="8" t="s">
        <v>11</v>
      </c>
      <c r="C18" s="9" t="s">
        <v>49</v>
      </c>
      <c r="D18" s="20" t="n">
        <v>20</v>
      </c>
      <c r="E18" s="13"/>
      <c r="F18" s="13"/>
      <c r="G18" s="18" t="s">
        <v>50</v>
      </c>
      <c r="H18" s="18"/>
      <c r="I18" s="15" t="n">
        <v>61</v>
      </c>
      <c r="J18" s="16" t="n">
        <v>0</v>
      </c>
      <c r="K18" s="13"/>
      <c r="L18" s="13"/>
      <c r="M18" s="3"/>
      <c r="N18" s="3"/>
      <c r="O18" s="3"/>
      <c r="P18" s="3"/>
      <c r="Q18" s="3"/>
      <c r="R18" s="3"/>
      <c r="S18" s="3"/>
      <c r="T18" s="3"/>
      <c r="U18" s="3"/>
      <c r="V18" s="3"/>
      <c r="W18" s="3"/>
      <c r="X18" s="3"/>
      <c r="Y18" s="3"/>
      <c r="Z18" s="3"/>
    </row>
    <row r="19" customFormat="false" ht="13.5" hidden="false" customHeight="true" outlineLevel="0" collapsed="false">
      <c r="A19" s="19"/>
      <c r="B19" s="21" t="s">
        <v>51</v>
      </c>
      <c r="C19" s="9" t="s">
        <v>52</v>
      </c>
      <c r="D19" s="20" t="n">
        <v>100</v>
      </c>
      <c r="E19" s="13"/>
      <c r="F19" s="13"/>
      <c r="G19" s="18" t="s">
        <v>53</v>
      </c>
      <c r="H19" s="18"/>
      <c r="I19" s="15" t="n">
        <v>62</v>
      </c>
      <c r="J19" s="16" t="n">
        <v>0</v>
      </c>
      <c r="K19" s="13"/>
      <c r="L19" s="13"/>
      <c r="M19" s="3"/>
      <c r="N19" s="3"/>
      <c r="O19" s="3"/>
      <c r="P19" s="3"/>
      <c r="Q19" s="3"/>
      <c r="R19" s="3"/>
      <c r="S19" s="3"/>
      <c r="T19" s="3"/>
      <c r="U19" s="3"/>
      <c r="V19" s="3"/>
      <c r="W19" s="3"/>
      <c r="X19" s="3"/>
      <c r="Y19" s="3"/>
      <c r="Z19" s="3"/>
    </row>
    <row r="20" customFormat="false" ht="13.5" hidden="false" customHeight="true" outlineLevel="0" collapsed="false">
      <c r="A20" s="22" t="s">
        <v>54</v>
      </c>
      <c r="B20" s="8" t="s">
        <v>8</v>
      </c>
      <c r="C20" s="9" t="s">
        <v>55</v>
      </c>
      <c r="D20" s="20" t="n">
        <v>50</v>
      </c>
      <c r="E20" s="13"/>
      <c r="F20" s="13"/>
      <c r="G20" s="18" t="s">
        <v>56</v>
      </c>
      <c r="H20" s="18"/>
      <c r="I20" s="15" t="n">
        <v>63</v>
      </c>
      <c r="J20" s="16" t="n">
        <v>0</v>
      </c>
      <c r="K20" s="13"/>
      <c r="L20" s="13"/>
      <c r="M20" s="3"/>
      <c r="N20" s="3"/>
      <c r="O20" s="3"/>
      <c r="P20" s="3"/>
      <c r="Q20" s="3"/>
      <c r="R20" s="3"/>
      <c r="S20" s="3"/>
      <c r="T20" s="3"/>
      <c r="U20" s="3"/>
      <c r="V20" s="3"/>
      <c r="W20" s="3"/>
      <c r="X20" s="3"/>
      <c r="Y20" s="3"/>
      <c r="Z20" s="3"/>
    </row>
    <row r="21" customFormat="false" ht="13.5" hidden="false" customHeight="true" outlineLevel="0" collapsed="false">
      <c r="A21" s="23" t="s">
        <v>57</v>
      </c>
      <c r="B21" s="8" t="s">
        <v>8</v>
      </c>
      <c r="C21" s="9" t="s">
        <v>58</v>
      </c>
      <c r="D21" s="20" t="n">
        <v>80</v>
      </c>
      <c r="E21" s="13"/>
      <c r="F21" s="13"/>
      <c r="M21" s="3"/>
      <c r="N21" s="3"/>
      <c r="O21" s="3"/>
      <c r="P21" s="3"/>
      <c r="Q21" s="3"/>
      <c r="R21" s="3"/>
      <c r="S21" s="3"/>
      <c r="T21" s="3"/>
      <c r="U21" s="3"/>
      <c r="V21" s="3"/>
      <c r="W21" s="3"/>
      <c r="X21" s="3"/>
      <c r="Y21" s="3"/>
      <c r="Z21" s="3"/>
    </row>
    <row r="22" customFormat="false" ht="13.5" hidden="false" customHeight="true" outlineLevel="0" collapsed="false">
      <c r="A22" s="24" t="s">
        <v>59</v>
      </c>
      <c r="B22" s="8" t="s">
        <v>8</v>
      </c>
      <c r="C22" s="9" t="s">
        <v>60</v>
      </c>
      <c r="D22" s="20" t="n">
        <v>90</v>
      </c>
      <c r="E22" s="13"/>
      <c r="F22" s="13"/>
      <c r="M22" s="3"/>
      <c r="N22" s="3"/>
      <c r="O22" s="3"/>
      <c r="P22" s="3"/>
      <c r="Q22" s="3"/>
      <c r="R22" s="3"/>
      <c r="S22" s="3"/>
      <c r="T22" s="3"/>
      <c r="U22" s="3"/>
      <c r="V22" s="3"/>
      <c r="W22" s="3"/>
      <c r="X22" s="3"/>
      <c r="Y22" s="3"/>
      <c r="Z22" s="3"/>
    </row>
    <row r="23" customFormat="false" ht="13.5" hidden="false" customHeight="true" outlineLevel="0" collapsed="false">
      <c r="A23" s="24"/>
      <c r="B23" s="8" t="s">
        <v>11</v>
      </c>
      <c r="C23" s="9" t="s">
        <v>61</v>
      </c>
      <c r="D23" s="20" t="n">
        <v>30</v>
      </c>
      <c r="E23" s="13"/>
      <c r="F23" s="13"/>
      <c r="G23" s="25" t="s">
        <v>62</v>
      </c>
      <c r="H23" s="25"/>
      <c r="I23" s="25"/>
      <c r="J23" s="25"/>
      <c r="K23" s="25"/>
      <c r="L23" s="25"/>
      <c r="M23" s="3"/>
      <c r="N23" s="3"/>
      <c r="O23" s="3"/>
      <c r="P23" s="3"/>
      <c r="Q23" s="3"/>
      <c r="R23" s="3"/>
      <c r="S23" s="3"/>
      <c r="T23" s="3"/>
      <c r="U23" s="3"/>
      <c r="V23" s="3"/>
      <c r="W23" s="3"/>
      <c r="X23" s="3"/>
      <c r="Y23" s="3"/>
      <c r="Z23" s="3"/>
    </row>
    <row r="24" customFormat="false" ht="13.5" hidden="false" customHeight="true" outlineLevel="0" collapsed="false">
      <c r="A24" s="26" t="s">
        <v>63</v>
      </c>
      <c r="B24" s="8" t="s">
        <v>8</v>
      </c>
      <c r="C24" s="9" t="s">
        <v>64</v>
      </c>
      <c r="D24" s="20" t="n">
        <v>90</v>
      </c>
      <c r="E24" s="13"/>
      <c r="F24" s="13"/>
      <c r="G24" s="4" t="s">
        <v>65</v>
      </c>
      <c r="H24" s="4"/>
      <c r="I24" s="4"/>
      <c r="J24" s="4"/>
      <c r="K24" s="5" t="s">
        <v>3</v>
      </c>
      <c r="L24" s="5" t="s">
        <v>4</v>
      </c>
      <c r="M24" s="3"/>
      <c r="N24" s="3"/>
      <c r="O24" s="3"/>
      <c r="P24" s="3"/>
      <c r="Q24" s="3"/>
      <c r="R24" s="3"/>
      <c r="S24" s="3"/>
      <c r="T24" s="3"/>
      <c r="U24" s="3"/>
      <c r="V24" s="3"/>
      <c r="W24" s="3"/>
      <c r="X24" s="3"/>
      <c r="Y24" s="3"/>
      <c r="Z24" s="3"/>
    </row>
    <row r="25" customFormat="false" ht="13.5" hidden="false" customHeight="true" outlineLevel="0" collapsed="false">
      <c r="A25" s="26" t="s">
        <v>66</v>
      </c>
      <c r="B25" s="8" t="s">
        <v>8</v>
      </c>
      <c r="C25" s="9" t="s">
        <v>67</v>
      </c>
      <c r="D25" s="20" t="n">
        <v>90</v>
      </c>
      <c r="E25" s="13"/>
      <c r="F25" s="13"/>
      <c r="G25" s="27" t="s">
        <v>68</v>
      </c>
      <c r="H25" s="28" t="s">
        <v>69</v>
      </c>
      <c r="I25" s="29" t="n">
        <v>64</v>
      </c>
      <c r="J25" s="16" t="n">
        <v>2</v>
      </c>
      <c r="K25" s="13"/>
      <c r="L25" s="13"/>
      <c r="M25" s="3"/>
      <c r="N25" s="3"/>
      <c r="O25" s="3"/>
      <c r="P25" s="3"/>
      <c r="Q25" s="3"/>
      <c r="R25" s="3"/>
      <c r="S25" s="3"/>
      <c r="T25" s="3"/>
      <c r="U25" s="3"/>
      <c r="V25" s="3"/>
      <c r="W25" s="3"/>
      <c r="X25" s="3"/>
      <c r="Y25" s="3"/>
      <c r="Z25" s="3"/>
    </row>
    <row r="26" customFormat="false" ht="13.5" hidden="false" customHeight="true" outlineLevel="0" collapsed="false">
      <c r="A26" s="26"/>
      <c r="B26" s="21" t="s">
        <v>70</v>
      </c>
      <c r="C26" s="9" t="s">
        <v>71</v>
      </c>
      <c r="D26" s="20" t="n">
        <v>10</v>
      </c>
      <c r="E26" s="13"/>
      <c r="F26" s="13"/>
      <c r="G26" s="27"/>
      <c r="H26" s="28" t="s">
        <v>72</v>
      </c>
      <c r="I26" s="29" t="n">
        <v>65</v>
      </c>
      <c r="J26" s="16" t="n">
        <v>2</v>
      </c>
      <c r="K26" s="13"/>
      <c r="L26" s="13"/>
      <c r="M26" s="3"/>
      <c r="N26" s="3"/>
      <c r="O26" s="3"/>
      <c r="P26" s="3"/>
      <c r="Q26" s="3"/>
      <c r="R26" s="3"/>
      <c r="S26" s="3"/>
      <c r="T26" s="3"/>
      <c r="U26" s="3"/>
      <c r="V26" s="3"/>
      <c r="W26" s="3"/>
      <c r="X26" s="3"/>
      <c r="Y26" s="3"/>
      <c r="Z26" s="3"/>
    </row>
    <row r="27" customFormat="false" ht="13.5" hidden="false" customHeight="true" outlineLevel="0" collapsed="false">
      <c r="A27" s="19" t="s">
        <v>73</v>
      </c>
      <c r="B27" s="8" t="s">
        <v>8</v>
      </c>
      <c r="C27" s="9" t="s">
        <v>74</v>
      </c>
      <c r="D27" s="20" t="n">
        <v>90</v>
      </c>
      <c r="E27" s="13"/>
      <c r="F27" s="13"/>
      <c r="G27" s="27"/>
      <c r="H27" s="28" t="s">
        <v>75</v>
      </c>
      <c r="I27" s="29" t="n">
        <v>66</v>
      </c>
      <c r="J27" s="16" t="n">
        <v>2</v>
      </c>
      <c r="K27" s="13"/>
      <c r="L27" s="13"/>
      <c r="M27" s="3"/>
      <c r="N27" s="3"/>
      <c r="O27" s="3"/>
      <c r="P27" s="3"/>
      <c r="Q27" s="3"/>
      <c r="R27" s="3"/>
      <c r="S27" s="3"/>
      <c r="T27" s="3"/>
      <c r="U27" s="3"/>
      <c r="V27" s="3"/>
      <c r="W27" s="3"/>
      <c r="X27" s="3"/>
      <c r="Y27" s="3"/>
      <c r="Z27" s="3"/>
    </row>
    <row r="28" customFormat="false" ht="13.5" hidden="false" customHeight="true" outlineLevel="0" collapsed="false">
      <c r="A28" s="19"/>
      <c r="B28" s="8" t="s">
        <v>11</v>
      </c>
      <c r="C28" s="9" t="s">
        <v>76</v>
      </c>
      <c r="D28" s="20" t="n">
        <v>30</v>
      </c>
      <c r="E28" s="13"/>
      <c r="F28" s="13"/>
      <c r="G28" s="27"/>
      <c r="H28" s="28" t="s">
        <v>77</v>
      </c>
      <c r="I28" s="29" t="n">
        <v>67</v>
      </c>
      <c r="J28" s="16" t="n">
        <v>2</v>
      </c>
      <c r="K28" s="13"/>
      <c r="L28" s="13"/>
      <c r="M28" s="3"/>
      <c r="N28" s="3"/>
      <c r="O28" s="3"/>
      <c r="P28" s="3"/>
      <c r="Q28" s="3"/>
      <c r="R28" s="3"/>
      <c r="S28" s="3"/>
      <c r="T28" s="3"/>
      <c r="U28" s="3"/>
      <c r="V28" s="3"/>
      <c r="W28" s="3"/>
      <c r="X28" s="3"/>
      <c r="Y28" s="3"/>
      <c r="Z28" s="3"/>
    </row>
    <row r="29" s="31" customFormat="true" ht="21" hidden="false" customHeight="true" outlineLevel="0" collapsed="false">
      <c r="A29" s="19" t="s">
        <v>78</v>
      </c>
      <c r="B29" s="8" t="s">
        <v>8</v>
      </c>
      <c r="C29" s="9" t="s">
        <v>79</v>
      </c>
      <c r="D29" s="20" t="n">
        <v>90</v>
      </c>
      <c r="E29" s="13"/>
      <c r="F29" s="13"/>
      <c r="G29" s="30" t="s">
        <v>80</v>
      </c>
      <c r="H29" s="28" t="s">
        <v>81</v>
      </c>
      <c r="I29" s="29" t="n">
        <v>68</v>
      </c>
      <c r="J29" s="16" t="n">
        <v>5</v>
      </c>
      <c r="K29" s="13"/>
      <c r="L29" s="13"/>
      <c r="M29" s="3"/>
      <c r="N29" s="3"/>
      <c r="O29" s="3"/>
      <c r="P29" s="3"/>
      <c r="Q29" s="3"/>
      <c r="R29" s="3"/>
      <c r="S29" s="3"/>
      <c r="T29" s="3"/>
      <c r="U29" s="3"/>
      <c r="V29" s="3"/>
      <c r="W29" s="3"/>
      <c r="X29" s="3"/>
      <c r="Y29" s="3"/>
      <c r="Z29" s="3"/>
    </row>
    <row r="30" customFormat="false" ht="13.5" hidden="false" customHeight="true" outlineLevel="0" collapsed="false">
      <c r="A30" s="19" t="s">
        <v>82</v>
      </c>
      <c r="B30" s="8" t="s">
        <v>8</v>
      </c>
      <c r="C30" s="9" t="s">
        <v>83</v>
      </c>
      <c r="D30" s="20" t="n">
        <v>90</v>
      </c>
      <c r="E30" s="13"/>
      <c r="F30" s="13"/>
      <c r="G30" s="30"/>
      <c r="H30" s="28" t="s">
        <v>84</v>
      </c>
      <c r="I30" s="29" t="n">
        <v>69</v>
      </c>
      <c r="J30" s="16" t="n">
        <v>3</v>
      </c>
      <c r="K30" s="13"/>
      <c r="L30" s="13"/>
      <c r="M30" s="3"/>
      <c r="N30" s="3"/>
      <c r="O30" s="3"/>
      <c r="P30" s="3"/>
      <c r="Q30" s="3"/>
      <c r="R30" s="3"/>
      <c r="S30" s="3"/>
      <c r="T30" s="3"/>
      <c r="U30" s="3"/>
      <c r="V30" s="3"/>
      <c r="W30" s="3"/>
      <c r="X30" s="3"/>
      <c r="Y30" s="3"/>
      <c r="Z30" s="3"/>
    </row>
    <row r="31" customFormat="false" ht="13.5" hidden="false" customHeight="true" outlineLevel="0" collapsed="false">
      <c r="A31" s="19"/>
      <c r="B31" s="21" t="s">
        <v>70</v>
      </c>
      <c r="C31" s="9" t="s">
        <v>85</v>
      </c>
      <c r="D31" s="20" t="n">
        <v>10</v>
      </c>
      <c r="E31" s="13"/>
      <c r="F31" s="13"/>
      <c r="G31" s="30"/>
      <c r="H31" s="28" t="s">
        <v>86</v>
      </c>
      <c r="I31" s="29" t="n">
        <v>70</v>
      </c>
      <c r="J31" s="16" t="n">
        <v>3</v>
      </c>
      <c r="K31" s="13"/>
      <c r="L31" s="13"/>
      <c r="M31" s="3"/>
      <c r="N31" s="3"/>
      <c r="O31" s="3"/>
      <c r="P31" s="3"/>
      <c r="Q31" s="3"/>
      <c r="R31" s="3"/>
      <c r="S31" s="3"/>
      <c r="T31" s="3"/>
      <c r="U31" s="3"/>
      <c r="V31" s="3"/>
      <c r="W31" s="3"/>
      <c r="X31" s="3"/>
      <c r="Y31" s="3"/>
      <c r="Z31" s="3"/>
    </row>
    <row r="32" customFormat="false" ht="13.5" hidden="false" customHeight="true" outlineLevel="0" collapsed="false">
      <c r="A32" s="24" t="s">
        <v>87</v>
      </c>
      <c r="B32" s="8" t="s">
        <v>8</v>
      </c>
      <c r="C32" s="9" t="s">
        <v>88</v>
      </c>
      <c r="D32" s="20" t="n">
        <v>90</v>
      </c>
      <c r="E32" s="13"/>
      <c r="F32" s="13"/>
      <c r="G32" s="30" t="s">
        <v>89</v>
      </c>
      <c r="H32" s="28" t="s">
        <v>84</v>
      </c>
      <c r="I32" s="29" t="n">
        <v>71</v>
      </c>
      <c r="J32" s="16" t="n">
        <v>3</v>
      </c>
      <c r="K32" s="13"/>
      <c r="L32" s="13"/>
      <c r="M32" s="3"/>
      <c r="N32" s="3"/>
      <c r="O32" s="3"/>
      <c r="P32" s="3"/>
      <c r="Q32" s="3"/>
      <c r="R32" s="3"/>
      <c r="S32" s="3"/>
      <c r="T32" s="3"/>
      <c r="U32" s="3"/>
      <c r="V32" s="3"/>
      <c r="W32" s="3"/>
      <c r="X32" s="3"/>
      <c r="Y32" s="3"/>
      <c r="Z32" s="3"/>
    </row>
    <row r="33" customFormat="false" ht="13.5" hidden="false" customHeight="true" outlineLevel="0" collapsed="false">
      <c r="A33" s="24"/>
      <c r="B33" s="8" t="s">
        <v>11</v>
      </c>
      <c r="C33" s="9" t="s">
        <v>90</v>
      </c>
      <c r="D33" s="20" t="n">
        <v>30</v>
      </c>
      <c r="E33" s="13"/>
      <c r="F33" s="13"/>
      <c r="G33" s="30"/>
      <c r="H33" s="28" t="s">
        <v>86</v>
      </c>
      <c r="I33" s="29" t="n">
        <v>72</v>
      </c>
      <c r="J33" s="16" t="n">
        <v>3</v>
      </c>
      <c r="K33" s="13"/>
      <c r="L33" s="13"/>
      <c r="M33" s="3"/>
      <c r="N33" s="3"/>
      <c r="O33" s="3"/>
      <c r="P33" s="3"/>
      <c r="Q33" s="3"/>
      <c r="R33" s="3"/>
      <c r="S33" s="3"/>
      <c r="T33" s="3"/>
      <c r="U33" s="3"/>
      <c r="V33" s="3"/>
      <c r="W33" s="3"/>
      <c r="X33" s="3"/>
      <c r="Y33" s="3"/>
      <c r="Z33" s="3"/>
    </row>
    <row r="34" customFormat="false" ht="19.5" hidden="false" customHeight="true" outlineLevel="0" collapsed="false">
      <c r="A34" s="24" t="s">
        <v>91</v>
      </c>
      <c r="B34" s="8" t="s">
        <v>8</v>
      </c>
      <c r="C34" s="9" t="s">
        <v>92</v>
      </c>
      <c r="D34" s="20" t="n">
        <v>90</v>
      </c>
      <c r="E34" s="13"/>
      <c r="F34" s="13"/>
      <c r="G34" s="27" t="s">
        <v>93</v>
      </c>
      <c r="H34" s="28" t="s">
        <v>94</v>
      </c>
      <c r="I34" s="29" t="n">
        <v>73</v>
      </c>
      <c r="J34" s="16" t="n">
        <v>5</v>
      </c>
      <c r="K34" s="13"/>
      <c r="L34" s="13"/>
      <c r="M34" s="3"/>
      <c r="N34" s="3"/>
      <c r="O34" s="3"/>
      <c r="P34" s="3"/>
      <c r="Q34" s="3"/>
      <c r="R34" s="3"/>
      <c r="S34" s="3"/>
      <c r="T34" s="3"/>
      <c r="U34" s="3"/>
      <c r="V34" s="3"/>
      <c r="W34" s="3"/>
      <c r="X34" s="3"/>
      <c r="Y34" s="3"/>
      <c r="Z34" s="3"/>
    </row>
    <row r="35" customFormat="false" ht="13.5" hidden="false" customHeight="true" outlineLevel="0" collapsed="false">
      <c r="A35" s="24" t="s">
        <v>95</v>
      </c>
      <c r="B35" s="8" t="s">
        <v>8</v>
      </c>
      <c r="C35" s="9" t="s">
        <v>96</v>
      </c>
      <c r="D35" s="20" t="n">
        <v>90</v>
      </c>
      <c r="E35" s="13"/>
      <c r="F35" s="13"/>
      <c r="G35" s="4" t="s">
        <v>97</v>
      </c>
      <c r="H35" s="4"/>
      <c r="I35" s="4"/>
      <c r="J35" s="4"/>
      <c r="K35" s="5" t="s">
        <v>3</v>
      </c>
      <c r="L35" s="5" t="s">
        <v>4</v>
      </c>
      <c r="M35" s="3"/>
      <c r="N35" s="3"/>
      <c r="O35" s="3"/>
      <c r="P35" s="3"/>
      <c r="Q35" s="3"/>
      <c r="R35" s="3"/>
      <c r="S35" s="3"/>
      <c r="T35" s="3"/>
      <c r="U35" s="3"/>
      <c r="V35" s="3"/>
      <c r="W35" s="3"/>
      <c r="X35" s="3"/>
      <c r="Y35" s="3"/>
      <c r="Z35" s="3"/>
    </row>
    <row r="36" customFormat="false" ht="13.5" hidden="false" customHeight="true" outlineLevel="0" collapsed="false">
      <c r="A36" s="24"/>
      <c r="B36" s="21" t="s">
        <v>70</v>
      </c>
      <c r="C36" s="9" t="s">
        <v>98</v>
      </c>
      <c r="D36" s="20" t="n">
        <v>10</v>
      </c>
      <c r="E36" s="13"/>
      <c r="F36" s="13"/>
      <c r="G36" s="27" t="s">
        <v>99</v>
      </c>
      <c r="H36" s="27" t="s">
        <v>100</v>
      </c>
      <c r="I36" s="29" t="n">
        <v>74</v>
      </c>
      <c r="J36" s="16" t="n">
        <v>9</v>
      </c>
      <c r="K36" s="13"/>
      <c r="L36" s="13"/>
      <c r="M36" s="3"/>
      <c r="N36" s="3"/>
      <c r="O36" s="3"/>
      <c r="P36" s="3"/>
      <c r="Q36" s="3"/>
      <c r="R36" s="3"/>
      <c r="S36" s="3"/>
      <c r="T36" s="3"/>
      <c r="U36" s="3"/>
      <c r="V36" s="3"/>
      <c r="W36" s="3"/>
      <c r="X36" s="3"/>
      <c r="Y36" s="3"/>
      <c r="Z36" s="3"/>
    </row>
    <row r="37" customFormat="false" ht="13.5" hidden="false" customHeight="true" outlineLevel="0" collapsed="false">
      <c r="A37" s="19" t="s">
        <v>101</v>
      </c>
      <c r="B37" s="8" t="s">
        <v>8</v>
      </c>
      <c r="C37" s="9" t="s">
        <v>102</v>
      </c>
      <c r="D37" s="20" t="n">
        <v>90</v>
      </c>
      <c r="E37" s="13"/>
      <c r="F37" s="13"/>
      <c r="G37" s="27" t="s">
        <v>103</v>
      </c>
      <c r="H37" s="27" t="s">
        <v>100</v>
      </c>
      <c r="I37" s="29" t="n">
        <v>75</v>
      </c>
      <c r="J37" s="16" t="n">
        <v>6</v>
      </c>
      <c r="K37" s="13"/>
      <c r="L37" s="13"/>
      <c r="M37" s="3"/>
      <c r="N37" s="3"/>
      <c r="O37" s="3"/>
      <c r="P37" s="3"/>
      <c r="Q37" s="3"/>
      <c r="R37" s="3"/>
      <c r="S37" s="3"/>
      <c r="T37" s="3"/>
      <c r="U37" s="3"/>
      <c r="V37" s="3"/>
      <c r="W37" s="3"/>
      <c r="X37" s="3"/>
      <c r="Y37" s="3"/>
      <c r="Z37" s="3"/>
    </row>
    <row r="38" customFormat="false" ht="13.5" hidden="false" customHeight="true" outlineLevel="0" collapsed="false">
      <c r="A38" s="19"/>
      <c r="B38" s="8" t="s">
        <v>11</v>
      </c>
      <c r="C38" s="9" t="s">
        <v>104</v>
      </c>
      <c r="D38" s="20" t="n">
        <v>30</v>
      </c>
      <c r="E38" s="13"/>
      <c r="F38" s="13"/>
      <c r="G38" s="27" t="s">
        <v>105</v>
      </c>
      <c r="H38" s="27" t="s">
        <v>100</v>
      </c>
      <c r="I38" s="29" t="n">
        <v>76</v>
      </c>
      <c r="J38" s="16" t="n">
        <v>5</v>
      </c>
      <c r="K38" s="13"/>
      <c r="L38" s="13"/>
      <c r="M38" s="3"/>
      <c r="N38" s="3"/>
      <c r="O38" s="3"/>
      <c r="P38" s="3"/>
      <c r="Q38" s="3"/>
      <c r="R38" s="3"/>
      <c r="S38" s="3"/>
      <c r="T38" s="3"/>
      <c r="U38" s="3"/>
      <c r="V38" s="3"/>
      <c r="W38" s="3"/>
      <c r="X38" s="3"/>
      <c r="Y38" s="3"/>
      <c r="Z38" s="3"/>
    </row>
    <row r="39" customFormat="false" ht="18" hidden="false" customHeight="true" outlineLevel="0" collapsed="false">
      <c r="A39" s="19" t="s">
        <v>106</v>
      </c>
      <c r="B39" s="8" t="s">
        <v>107</v>
      </c>
      <c r="C39" s="9" t="s">
        <v>108</v>
      </c>
      <c r="D39" s="20" t="n">
        <v>90</v>
      </c>
      <c r="E39" s="13"/>
      <c r="F39" s="13"/>
      <c r="G39" s="27" t="s">
        <v>109</v>
      </c>
      <c r="H39" s="27" t="s">
        <v>100</v>
      </c>
      <c r="I39" s="29" t="n">
        <v>77</v>
      </c>
      <c r="J39" s="16" t="n">
        <v>5</v>
      </c>
      <c r="K39" s="13"/>
      <c r="L39" s="13"/>
      <c r="M39" s="3"/>
      <c r="N39" s="3"/>
      <c r="O39" s="3"/>
      <c r="P39" s="3"/>
      <c r="Q39" s="3"/>
      <c r="R39" s="3"/>
      <c r="S39" s="3"/>
      <c r="T39" s="3"/>
      <c r="U39" s="3"/>
      <c r="V39" s="3"/>
      <c r="W39" s="3"/>
      <c r="X39" s="3"/>
      <c r="Y39" s="3"/>
      <c r="Z39" s="3"/>
    </row>
    <row r="40" customFormat="false" ht="13.5" hidden="false" customHeight="true" outlineLevel="0" collapsed="false">
      <c r="A40" s="19" t="s">
        <v>110</v>
      </c>
      <c r="B40" s="8" t="s">
        <v>8</v>
      </c>
      <c r="C40" s="9" t="s">
        <v>111</v>
      </c>
      <c r="D40" s="20" t="n">
        <v>90</v>
      </c>
      <c r="E40" s="13"/>
      <c r="F40" s="13"/>
      <c r="G40" s="27" t="s">
        <v>112</v>
      </c>
      <c r="H40" s="27" t="s">
        <v>100</v>
      </c>
      <c r="I40" s="29" t="n">
        <v>78</v>
      </c>
      <c r="J40" s="16" t="n">
        <v>5</v>
      </c>
      <c r="K40" s="13"/>
      <c r="L40" s="13"/>
      <c r="M40" s="3"/>
      <c r="N40" s="3"/>
      <c r="O40" s="3"/>
      <c r="P40" s="3"/>
      <c r="Q40" s="3"/>
      <c r="R40" s="3"/>
      <c r="S40" s="3"/>
      <c r="T40" s="3"/>
      <c r="U40" s="3"/>
      <c r="V40" s="3"/>
      <c r="W40" s="3"/>
      <c r="X40" s="3"/>
      <c r="Y40" s="3"/>
      <c r="Z40" s="3"/>
    </row>
    <row r="41" customFormat="false" ht="13.5" hidden="false" customHeight="true" outlineLevel="0" collapsed="false">
      <c r="A41" s="19"/>
      <c r="B41" s="21" t="s">
        <v>70</v>
      </c>
      <c r="C41" s="9" t="s">
        <v>113</v>
      </c>
      <c r="D41" s="20" t="n">
        <v>10</v>
      </c>
      <c r="E41" s="13"/>
      <c r="F41" s="13"/>
      <c r="G41" s="4" t="s">
        <v>114</v>
      </c>
      <c r="H41" s="4"/>
      <c r="I41" s="4"/>
      <c r="J41" s="4"/>
      <c r="K41" s="5" t="s">
        <v>3</v>
      </c>
      <c r="L41" s="5" t="s">
        <v>4</v>
      </c>
      <c r="M41" s="3"/>
      <c r="N41" s="3"/>
      <c r="O41" s="3"/>
      <c r="P41" s="3"/>
      <c r="Q41" s="3"/>
      <c r="R41" s="3"/>
      <c r="S41" s="3"/>
      <c r="T41" s="3"/>
      <c r="U41" s="3"/>
      <c r="V41" s="3"/>
      <c r="W41" s="3"/>
      <c r="X41" s="3"/>
      <c r="Y41" s="3"/>
      <c r="Z41" s="3"/>
    </row>
    <row r="42" customFormat="false" ht="19.35" hidden="false" customHeight="true" outlineLevel="0" collapsed="false">
      <c r="A42" s="4" t="s">
        <v>115</v>
      </c>
      <c r="B42" s="4"/>
      <c r="C42" s="4"/>
      <c r="D42" s="4"/>
      <c r="E42" s="5" t="s">
        <v>3</v>
      </c>
      <c r="F42" s="5" t="s">
        <v>4</v>
      </c>
      <c r="G42" s="32" t="s">
        <v>116</v>
      </c>
      <c r="H42" s="28" t="s">
        <v>117</v>
      </c>
      <c r="I42" s="29" t="n">
        <v>79</v>
      </c>
      <c r="J42" s="16" t="n">
        <v>20</v>
      </c>
      <c r="K42" s="13"/>
      <c r="L42" s="13"/>
      <c r="M42" s="33"/>
      <c r="N42" s="33"/>
      <c r="O42" s="33"/>
      <c r="P42" s="33"/>
      <c r="Q42" s="33"/>
      <c r="R42" s="33"/>
      <c r="S42" s="33"/>
      <c r="T42" s="33"/>
      <c r="U42" s="33"/>
      <c r="V42" s="33"/>
      <c r="W42" s="33"/>
      <c r="X42" s="33"/>
      <c r="Y42" s="33"/>
      <c r="Z42" s="33"/>
    </row>
    <row r="43" customFormat="false" ht="13.5" hidden="false" customHeight="true" outlineLevel="0" collapsed="false">
      <c r="A43" s="7" t="s">
        <v>118</v>
      </c>
      <c r="B43" s="18" t="s">
        <v>8</v>
      </c>
      <c r="C43" s="29" t="n">
        <v>40</v>
      </c>
      <c r="D43" s="16" t="n">
        <v>5</v>
      </c>
      <c r="E43" s="13"/>
      <c r="F43" s="13"/>
      <c r="G43" s="32" t="s">
        <v>119</v>
      </c>
      <c r="H43" s="28" t="s">
        <v>117</v>
      </c>
      <c r="I43" s="29" t="n">
        <v>80</v>
      </c>
      <c r="J43" s="16" t="n">
        <v>10</v>
      </c>
      <c r="K43" s="13"/>
      <c r="L43" s="13"/>
      <c r="M43" s="3"/>
      <c r="N43" s="3"/>
      <c r="O43" s="3"/>
      <c r="P43" s="3"/>
      <c r="Q43" s="3"/>
      <c r="R43" s="3"/>
      <c r="S43" s="3"/>
      <c r="T43" s="3"/>
      <c r="U43" s="3"/>
      <c r="V43" s="3"/>
      <c r="W43" s="3"/>
      <c r="X43" s="3"/>
      <c r="Y43" s="3"/>
      <c r="Z43" s="3"/>
    </row>
    <row r="44" customFormat="false" ht="13.5" hidden="false" customHeight="true" outlineLevel="0" collapsed="false">
      <c r="A44" s="7"/>
      <c r="B44" s="18" t="s">
        <v>11</v>
      </c>
      <c r="C44" s="29" t="n">
        <v>41</v>
      </c>
      <c r="D44" s="16" t="n">
        <v>5</v>
      </c>
      <c r="E44" s="13"/>
      <c r="F44" s="13"/>
      <c r="M44" s="3"/>
      <c r="N44" s="3"/>
      <c r="O44" s="3"/>
      <c r="P44" s="3"/>
      <c r="Q44" s="3"/>
      <c r="R44" s="3"/>
      <c r="S44" s="3"/>
      <c r="T44" s="3"/>
      <c r="U44" s="3"/>
      <c r="V44" s="3"/>
      <c r="W44" s="3"/>
      <c r="X44" s="3"/>
      <c r="Y44" s="3"/>
      <c r="Z44" s="3"/>
    </row>
    <row r="45" customFormat="false" ht="13.5" hidden="false" customHeight="true" outlineLevel="0" collapsed="false">
      <c r="A45" s="7"/>
      <c r="B45" s="18" t="s">
        <v>120</v>
      </c>
      <c r="C45" s="29" t="n">
        <v>42</v>
      </c>
      <c r="D45" s="16" t="n">
        <v>5</v>
      </c>
      <c r="E45" s="13"/>
      <c r="F45" s="13"/>
      <c r="M45" s="3"/>
      <c r="N45" s="3"/>
      <c r="O45" s="3"/>
      <c r="P45" s="3"/>
      <c r="Q45" s="3"/>
      <c r="R45" s="3"/>
      <c r="S45" s="3"/>
      <c r="T45" s="3"/>
      <c r="U45" s="3"/>
      <c r="V45" s="3"/>
      <c r="W45" s="3"/>
      <c r="X45" s="3"/>
      <c r="Y45" s="3"/>
      <c r="Z45" s="3"/>
    </row>
    <row r="46" customFormat="false" ht="13.5" hidden="false" customHeight="true" outlineLevel="0" collapsed="false">
      <c r="A46" s="7"/>
      <c r="B46" s="18" t="s">
        <v>121</v>
      </c>
      <c r="C46" s="29" t="n">
        <v>43</v>
      </c>
      <c r="D46" s="16" t="n">
        <v>5</v>
      </c>
      <c r="E46" s="13"/>
      <c r="F46" s="13"/>
      <c r="G46" s="34" t="s">
        <v>122</v>
      </c>
      <c r="H46" s="34"/>
      <c r="I46" s="34"/>
      <c r="J46" s="34"/>
      <c r="K46" s="34"/>
      <c r="L46" s="34"/>
      <c r="M46" s="3"/>
      <c r="N46" s="3"/>
      <c r="O46" s="3"/>
      <c r="P46" s="3"/>
      <c r="Q46" s="3"/>
      <c r="R46" s="3"/>
      <c r="S46" s="3"/>
      <c r="T46" s="3"/>
      <c r="U46" s="3"/>
      <c r="V46" s="3"/>
      <c r="W46" s="3"/>
      <c r="X46" s="3"/>
      <c r="Y46" s="3"/>
      <c r="Z46" s="3"/>
    </row>
    <row r="47" customFormat="false" ht="13.5" hidden="false" customHeight="true" outlineLevel="0" collapsed="false">
      <c r="A47" s="7"/>
      <c r="B47" s="18" t="s">
        <v>44</v>
      </c>
      <c r="C47" s="29" t="n">
        <v>44</v>
      </c>
      <c r="D47" s="16" t="n">
        <v>5</v>
      </c>
      <c r="E47" s="13"/>
      <c r="F47" s="13"/>
      <c r="G47" s="4" t="s">
        <v>123</v>
      </c>
      <c r="H47" s="4"/>
      <c r="I47" s="4"/>
      <c r="J47" s="4"/>
      <c r="K47" s="5" t="s">
        <v>3</v>
      </c>
      <c r="L47" s="5" t="s">
        <v>4</v>
      </c>
      <c r="M47" s="3"/>
      <c r="N47" s="3"/>
      <c r="O47" s="3"/>
      <c r="P47" s="3"/>
      <c r="Q47" s="3"/>
      <c r="R47" s="3"/>
      <c r="S47" s="3"/>
      <c r="T47" s="3"/>
      <c r="U47" s="3"/>
      <c r="V47" s="3"/>
      <c r="W47" s="3"/>
      <c r="X47" s="3"/>
      <c r="Y47" s="3"/>
      <c r="Z47" s="3"/>
    </row>
    <row r="48" customFormat="false" ht="13.5" hidden="false" customHeight="true" outlineLevel="0" collapsed="false">
      <c r="A48" s="7"/>
      <c r="B48" s="18" t="s">
        <v>15</v>
      </c>
      <c r="C48" s="29" t="n">
        <v>45</v>
      </c>
      <c r="D48" s="16" t="n">
        <v>5</v>
      </c>
      <c r="E48" s="13"/>
      <c r="F48" s="13"/>
      <c r="G48" s="35" t="str">
        <f aca="false">IF(M49 = "Relative 10%", "Dominant Extremity"&amp;CHAR(10)&amp;"(10% of the total impairment)", "Dominant Extremity (10%)")</f>
        <v>Dominant Extremity (10%)</v>
      </c>
      <c r="H48" s="35"/>
      <c r="I48" s="15" t="n">
        <v>81</v>
      </c>
      <c r="J48" s="36" t="s">
        <v>124</v>
      </c>
      <c r="K48" s="13"/>
      <c r="L48" s="13"/>
      <c r="M48" s="3"/>
      <c r="N48" s="3"/>
      <c r="O48" s="3"/>
      <c r="P48" s="3"/>
      <c r="Q48" s="3"/>
      <c r="R48" s="3"/>
      <c r="S48" s="3"/>
      <c r="T48" s="3"/>
      <c r="U48" s="3"/>
      <c r="V48" s="3"/>
      <c r="W48" s="3"/>
      <c r="X48" s="3"/>
      <c r="Y48" s="3"/>
      <c r="Z48" s="3"/>
    </row>
    <row r="49" customFormat="false" ht="13.5" hidden="false" customHeight="true" outlineLevel="0" collapsed="false">
      <c r="A49" s="11" t="s">
        <v>125</v>
      </c>
      <c r="B49" s="18" t="s">
        <v>8</v>
      </c>
      <c r="C49" s="29" t="n">
        <v>46</v>
      </c>
      <c r="D49" s="16" t="n">
        <v>5</v>
      </c>
      <c r="E49" s="13"/>
      <c r="F49" s="13"/>
      <c r="G49" s="18" t="s">
        <v>126</v>
      </c>
      <c r="H49" s="18"/>
      <c r="I49" s="29" t="n">
        <v>82</v>
      </c>
      <c r="J49" s="37" t="n">
        <v>0</v>
      </c>
      <c r="K49" s="13"/>
      <c r="L49" s="13"/>
      <c r="M49" s="3"/>
      <c r="N49" s="3"/>
      <c r="O49" s="3"/>
      <c r="P49" s="3"/>
      <c r="Q49" s="3"/>
      <c r="R49" s="3"/>
      <c r="S49" s="3"/>
      <c r="T49" s="3"/>
      <c r="U49" s="3"/>
      <c r="V49" s="3"/>
      <c r="W49" s="3"/>
      <c r="X49" s="3"/>
      <c r="Y49" s="3"/>
      <c r="Z49" s="3"/>
    </row>
    <row r="50" customFormat="false" ht="13.5" hidden="false" customHeight="true" outlineLevel="0" collapsed="false">
      <c r="A50" s="11"/>
      <c r="B50" s="18" t="s">
        <v>11</v>
      </c>
      <c r="C50" s="29" t="n">
        <v>47</v>
      </c>
      <c r="D50" s="16" t="n">
        <v>5</v>
      </c>
      <c r="E50" s="13"/>
      <c r="F50" s="13"/>
      <c r="G50" s="5" t="s">
        <v>127</v>
      </c>
      <c r="H50" s="5"/>
      <c r="I50" s="5"/>
      <c r="J50" s="5"/>
      <c r="K50" s="5" t="s">
        <v>3</v>
      </c>
      <c r="L50" s="5" t="s">
        <v>4</v>
      </c>
      <c r="M50" s="3"/>
      <c r="N50" s="3"/>
      <c r="O50" s="3"/>
      <c r="P50" s="3"/>
      <c r="Q50" s="3"/>
      <c r="R50" s="3"/>
      <c r="S50" s="3"/>
      <c r="T50" s="3"/>
      <c r="U50" s="3"/>
      <c r="V50" s="3"/>
      <c r="W50" s="3"/>
      <c r="X50" s="3"/>
      <c r="Y50" s="3"/>
      <c r="Z50" s="3"/>
    </row>
    <row r="51" customFormat="false" ht="13.5" hidden="false" customHeight="true" outlineLevel="0" collapsed="false">
      <c r="A51" s="11"/>
      <c r="B51" s="18" t="s">
        <v>27</v>
      </c>
      <c r="C51" s="29" t="n">
        <v>48</v>
      </c>
      <c r="D51" s="16" t="n">
        <v>5</v>
      </c>
      <c r="E51" s="13"/>
      <c r="F51" s="13"/>
      <c r="G51" s="38" t="s">
        <v>128</v>
      </c>
      <c r="H51" s="38"/>
      <c r="I51" s="29" t="n">
        <v>83</v>
      </c>
      <c r="J51" s="39" t="n">
        <v>0</v>
      </c>
      <c r="K51" s="13"/>
      <c r="L51" s="13"/>
      <c r="M51" s="3"/>
      <c r="N51" s="3"/>
      <c r="O51" s="3"/>
      <c r="P51" s="3"/>
      <c r="Q51" s="3"/>
      <c r="R51" s="3"/>
      <c r="S51" s="3"/>
      <c r="T51" s="3"/>
      <c r="U51" s="3"/>
      <c r="V51" s="3"/>
      <c r="W51" s="3"/>
      <c r="X51" s="3"/>
      <c r="Y51" s="3"/>
      <c r="Z51" s="3"/>
    </row>
    <row r="52" customFormat="false" ht="13.5" hidden="false" customHeight="true" outlineLevel="0" collapsed="false">
      <c r="A52" s="11"/>
      <c r="B52" s="18" t="s">
        <v>30</v>
      </c>
      <c r="C52" s="29" t="n">
        <v>49</v>
      </c>
      <c r="D52" s="16" t="n">
        <v>5</v>
      </c>
      <c r="E52" s="13"/>
      <c r="F52" s="13"/>
      <c r="G52" s="18" t="s">
        <v>129</v>
      </c>
      <c r="H52" s="18"/>
      <c r="I52" s="29" t="n">
        <v>84</v>
      </c>
      <c r="J52" s="39" t="n">
        <v>0</v>
      </c>
      <c r="K52" s="13"/>
      <c r="L52" s="13"/>
      <c r="M52" s="3"/>
      <c r="N52" s="3"/>
      <c r="O52" s="3"/>
      <c r="P52" s="3"/>
      <c r="Q52" s="3"/>
      <c r="R52" s="3"/>
      <c r="S52" s="3"/>
      <c r="T52" s="3"/>
      <c r="U52" s="3"/>
      <c r="V52" s="3"/>
      <c r="W52" s="3"/>
      <c r="X52" s="3"/>
      <c r="Y52" s="3"/>
      <c r="Z52" s="3"/>
    </row>
    <row r="53" customFormat="false" ht="13.5" hidden="false" customHeight="true" outlineLevel="0" collapsed="false">
      <c r="A53" s="17" t="s">
        <v>130</v>
      </c>
      <c r="B53" s="18" t="s">
        <v>131</v>
      </c>
      <c r="C53" s="29" t="n">
        <v>50</v>
      </c>
      <c r="D53" s="16" t="n">
        <v>5</v>
      </c>
      <c r="E53" s="13"/>
      <c r="F53" s="13"/>
      <c r="G53" s="18" t="s">
        <v>132</v>
      </c>
      <c r="H53" s="18"/>
      <c r="I53" s="29" t="n">
        <v>85</v>
      </c>
      <c r="J53" s="39" t="n">
        <v>0</v>
      </c>
      <c r="K53" s="13"/>
      <c r="L53" s="13"/>
      <c r="M53" s="3"/>
      <c r="N53" s="3"/>
      <c r="O53" s="3"/>
      <c r="P53" s="3"/>
      <c r="Q53" s="3"/>
      <c r="R53" s="3"/>
      <c r="S53" s="3"/>
      <c r="T53" s="3"/>
      <c r="U53" s="3"/>
      <c r="V53" s="3"/>
      <c r="W53" s="3"/>
      <c r="X53" s="3"/>
      <c r="Y53" s="3"/>
      <c r="Z53" s="3"/>
    </row>
    <row r="54" customFormat="false" ht="13.5" hidden="false" customHeight="true" outlineLevel="0" collapsed="false">
      <c r="A54" s="17"/>
      <c r="B54" s="18" t="s">
        <v>133</v>
      </c>
      <c r="C54" s="29" t="n">
        <v>51</v>
      </c>
      <c r="D54" s="16" t="n">
        <v>5</v>
      </c>
      <c r="E54" s="13"/>
      <c r="F54" s="13"/>
      <c r="G54" s="40" t="s">
        <v>134</v>
      </c>
      <c r="H54" s="40"/>
      <c r="I54" s="41" t="n">
        <v>86</v>
      </c>
      <c r="J54" s="39" t="n">
        <v>0</v>
      </c>
      <c r="K54" s="13"/>
      <c r="L54" s="13"/>
      <c r="M54" s="3"/>
      <c r="N54" s="3"/>
      <c r="O54" s="3"/>
      <c r="P54" s="3"/>
      <c r="Q54" s="3"/>
      <c r="R54" s="3"/>
      <c r="S54" s="3"/>
      <c r="T54" s="3"/>
      <c r="U54" s="3"/>
      <c r="V54" s="3"/>
      <c r="W54" s="3"/>
      <c r="X54" s="3"/>
      <c r="Y54" s="3"/>
      <c r="Z54" s="3"/>
    </row>
    <row r="55" customFormat="false" ht="13.5" hidden="false" customHeight="true" outlineLevel="0" collapsed="false">
      <c r="A55" s="17"/>
      <c r="B55" s="18" t="s">
        <v>135</v>
      </c>
      <c r="C55" s="29" t="n">
        <v>52</v>
      </c>
      <c r="D55" s="16" t="n">
        <v>5</v>
      </c>
      <c r="E55" s="13"/>
      <c r="F55" s="13"/>
      <c r="G55" s="40"/>
      <c r="H55" s="40"/>
      <c r="I55" s="41"/>
      <c r="J55" s="39"/>
      <c r="K55" s="13"/>
      <c r="L55" s="13"/>
      <c r="M55" s="3"/>
      <c r="N55" s="3"/>
      <c r="O55" s="3"/>
      <c r="P55" s="3"/>
      <c r="Q55" s="3"/>
      <c r="R55" s="3"/>
      <c r="S55" s="3"/>
      <c r="T55" s="3"/>
      <c r="U55" s="3"/>
      <c r="V55" s="3"/>
      <c r="W55" s="3"/>
      <c r="X55" s="3"/>
      <c r="Y55" s="3"/>
      <c r="Z55" s="3"/>
    </row>
    <row r="56" customFormat="false" ht="13.5" hidden="false" customHeight="true" outlineLevel="0" collapsed="false">
      <c r="A56" s="17"/>
      <c r="B56" s="18" t="s">
        <v>136</v>
      </c>
      <c r="C56" s="29" t="n">
        <v>53</v>
      </c>
      <c r="D56" s="16" t="n">
        <v>5</v>
      </c>
      <c r="E56" s="13"/>
      <c r="F56" s="13"/>
      <c r="G56" s="42"/>
      <c r="H56" s="42"/>
      <c r="I56" s="43"/>
      <c r="J56" s="43"/>
      <c r="K56" s="43"/>
      <c r="L56" s="43"/>
      <c r="M56" s="3"/>
      <c r="N56" s="3"/>
      <c r="O56" s="3"/>
      <c r="P56" s="3"/>
      <c r="Q56" s="3"/>
      <c r="R56" s="3"/>
      <c r="S56" s="3"/>
      <c r="T56" s="3"/>
      <c r="U56" s="3"/>
      <c r="V56" s="3"/>
      <c r="W56" s="3"/>
      <c r="X56" s="3"/>
      <c r="Y56" s="3"/>
      <c r="Z56" s="3"/>
    </row>
    <row r="57" customFormat="false" ht="12.75" hidden="false" customHeight="true" outlineLevel="0" collapsed="false">
      <c r="A57" s="44"/>
      <c r="B57" s="44"/>
      <c r="C57" s="43"/>
      <c r="D57" s="43"/>
      <c r="E57" s="43"/>
      <c r="F57" s="43"/>
      <c r="G57" s="43"/>
      <c r="H57" s="43"/>
      <c r="I57" s="43"/>
      <c r="J57" s="43"/>
      <c r="K57" s="43"/>
      <c r="L57" s="43"/>
      <c r="M57" s="3"/>
      <c r="N57" s="3"/>
      <c r="O57" s="3"/>
      <c r="P57" s="3"/>
      <c r="Q57" s="3"/>
      <c r="R57" s="3"/>
      <c r="S57" s="3"/>
      <c r="T57" s="3"/>
      <c r="U57" s="3"/>
      <c r="V57" s="3"/>
      <c r="W57" s="3"/>
      <c r="X57" s="3"/>
      <c r="Y57" s="3"/>
      <c r="Z57" s="3"/>
    </row>
    <row r="58" customFormat="false" ht="12.75" hidden="false" customHeight="true" outlineLevel="0" collapsed="false">
      <c r="A58" s="3"/>
      <c r="B58" s="43"/>
      <c r="C58" s="43"/>
      <c r="D58" s="43"/>
      <c r="E58" s="43"/>
      <c r="F58" s="43"/>
      <c r="G58" s="43"/>
      <c r="H58" s="43"/>
      <c r="I58" s="43"/>
      <c r="J58" s="43"/>
      <c r="K58" s="43"/>
      <c r="L58" s="43"/>
      <c r="M58" s="3"/>
      <c r="N58" s="3"/>
      <c r="O58" s="3"/>
      <c r="P58" s="3"/>
      <c r="Q58" s="3"/>
      <c r="R58" s="3"/>
      <c r="S58" s="3"/>
      <c r="T58" s="3"/>
      <c r="U58" s="3"/>
      <c r="V58" s="3"/>
      <c r="W58" s="3"/>
      <c r="X58" s="3"/>
      <c r="Y58" s="3"/>
      <c r="Z58" s="3"/>
    </row>
    <row r="59" customFormat="false" ht="12.75" hidden="false" customHeight="true" outlineLevel="0" collapsed="false">
      <c r="A59" s="3"/>
      <c r="B59" s="43"/>
      <c r="C59" s="43"/>
      <c r="D59" s="43"/>
      <c r="E59" s="43"/>
      <c r="F59" s="43"/>
      <c r="G59" s="43"/>
      <c r="H59" s="43"/>
      <c r="I59" s="43"/>
      <c r="J59" s="43"/>
      <c r="K59" s="43"/>
      <c r="L59" s="43"/>
      <c r="M59" s="3"/>
      <c r="N59" s="3"/>
      <c r="O59" s="3"/>
      <c r="P59" s="3"/>
      <c r="Q59" s="3"/>
      <c r="R59" s="3"/>
      <c r="S59" s="3"/>
      <c r="T59" s="3"/>
      <c r="U59" s="3"/>
      <c r="V59" s="3"/>
      <c r="W59" s="3"/>
      <c r="X59" s="3"/>
      <c r="Y59" s="3"/>
      <c r="Z59" s="3"/>
    </row>
    <row r="60" customFormat="false" ht="12.75" hidden="false" customHeight="true" outlineLevel="0" collapsed="false">
      <c r="A60" s="3"/>
      <c r="B60" s="43"/>
      <c r="C60" s="43"/>
      <c r="D60" s="43"/>
      <c r="E60" s="43"/>
      <c r="F60" s="43"/>
      <c r="G60" s="43"/>
      <c r="H60" s="43"/>
      <c r="I60" s="43"/>
      <c r="J60" s="43"/>
      <c r="K60" s="43"/>
      <c r="L60" s="43"/>
      <c r="M60" s="3"/>
      <c r="N60" s="3"/>
      <c r="O60" s="3"/>
      <c r="P60" s="3"/>
      <c r="Q60" s="3"/>
      <c r="R60" s="3"/>
      <c r="S60" s="3"/>
      <c r="T60" s="3"/>
      <c r="U60" s="3"/>
      <c r="V60" s="3"/>
      <c r="W60" s="3"/>
      <c r="X60" s="3"/>
      <c r="Y60" s="3"/>
      <c r="Z60" s="3"/>
    </row>
    <row r="61" customFormat="false" ht="12.75" hidden="false" customHeight="true" outlineLevel="0" collapsed="false">
      <c r="A61" s="3"/>
      <c r="B61" s="43"/>
      <c r="C61" s="43"/>
      <c r="D61" s="43"/>
      <c r="E61" s="43"/>
      <c r="F61" s="43"/>
      <c r="G61" s="43"/>
      <c r="H61" s="43"/>
      <c r="I61" s="43"/>
      <c r="J61" s="43"/>
      <c r="K61" s="43"/>
      <c r="L61" s="43"/>
      <c r="M61" s="3"/>
      <c r="N61" s="3"/>
      <c r="O61" s="3"/>
      <c r="P61" s="3"/>
      <c r="Q61" s="3"/>
      <c r="R61" s="3"/>
      <c r="S61" s="3"/>
      <c r="T61" s="3"/>
      <c r="U61" s="3"/>
      <c r="V61" s="3"/>
      <c r="W61" s="3"/>
      <c r="X61" s="3"/>
      <c r="Y61" s="3"/>
      <c r="Z61" s="3"/>
    </row>
    <row r="62" customFormat="false" ht="12.75" hidden="false" customHeight="true" outlineLevel="0" collapsed="false">
      <c r="A62" s="3"/>
      <c r="B62" s="43"/>
      <c r="C62" s="43"/>
      <c r="D62" s="43"/>
      <c r="E62" s="43"/>
      <c r="F62" s="43"/>
      <c r="G62" s="43"/>
      <c r="H62" s="43"/>
      <c r="I62" s="43"/>
      <c r="J62" s="43"/>
      <c r="K62" s="43"/>
      <c r="L62" s="43"/>
      <c r="M62" s="3"/>
      <c r="N62" s="3"/>
      <c r="O62" s="3"/>
      <c r="P62" s="3"/>
      <c r="Q62" s="3"/>
      <c r="R62" s="3"/>
      <c r="S62" s="3"/>
      <c r="T62" s="3"/>
      <c r="U62" s="3"/>
      <c r="V62" s="3"/>
      <c r="W62" s="3"/>
      <c r="X62" s="3"/>
      <c r="Y62" s="3"/>
      <c r="Z62" s="3"/>
    </row>
    <row r="63" customFormat="false" ht="12.75" hidden="false" customHeight="true" outlineLevel="0" collapsed="false">
      <c r="A63" s="3"/>
      <c r="B63" s="43"/>
      <c r="C63" s="43"/>
      <c r="D63" s="43"/>
      <c r="E63" s="43"/>
      <c r="F63" s="43"/>
      <c r="G63" s="43"/>
      <c r="H63" s="43"/>
      <c r="I63" s="43"/>
      <c r="J63" s="43"/>
      <c r="K63" s="43"/>
      <c r="L63" s="43"/>
      <c r="M63" s="3"/>
      <c r="N63" s="3"/>
      <c r="O63" s="3"/>
      <c r="P63" s="3"/>
      <c r="Q63" s="3"/>
      <c r="R63" s="3"/>
      <c r="S63" s="3"/>
      <c r="T63" s="3"/>
      <c r="U63" s="3"/>
      <c r="V63" s="3"/>
      <c r="W63" s="3"/>
      <c r="X63" s="3"/>
      <c r="Y63" s="3"/>
      <c r="Z63" s="3"/>
    </row>
    <row r="64" customFormat="false" ht="12.75" hidden="false" customHeight="true" outlineLevel="0" collapsed="false">
      <c r="A64" s="3"/>
      <c r="B64" s="43"/>
      <c r="C64" s="43"/>
      <c r="D64" s="43"/>
      <c r="E64" s="43"/>
      <c r="F64" s="43"/>
      <c r="G64" s="43"/>
      <c r="H64" s="43"/>
      <c r="I64" s="43"/>
      <c r="J64" s="43"/>
      <c r="K64" s="43"/>
      <c r="L64" s="43"/>
      <c r="M64" s="3"/>
      <c r="N64" s="3"/>
      <c r="O64" s="3"/>
      <c r="P64" s="3"/>
      <c r="Q64" s="3"/>
      <c r="R64" s="3"/>
      <c r="S64" s="3"/>
      <c r="T64" s="3"/>
      <c r="U64" s="3"/>
      <c r="V64" s="3"/>
      <c r="W64" s="3"/>
      <c r="X64" s="3"/>
      <c r="Y64" s="3"/>
      <c r="Z64" s="3"/>
    </row>
    <row r="65" customFormat="false" ht="12.75" hidden="false" customHeight="true" outlineLevel="0" collapsed="false">
      <c r="A65" s="3"/>
      <c r="B65" s="43"/>
      <c r="C65" s="43"/>
      <c r="D65" s="43"/>
      <c r="E65" s="43"/>
      <c r="F65" s="43"/>
      <c r="G65" s="43"/>
      <c r="H65" s="43"/>
      <c r="I65" s="43"/>
      <c r="J65" s="43"/>
      <c r="K65" s="43"/>
      <c r="L65" s="43"/>
      <c r="M65" s="3"/>
      <c r="N65" s="3"/>
      <c r="O65" s="3"/>
      <c r="P65" s="3"/>
      <c r="Q65" s="3"/>
      <c r="R65" s="3"/>
      <c r="S65" s="3"/>
      <c r="T65" s="3"/>
      <c r="U65" s="3"/>
      <c r="V65" s="3"/>
      <c r="W65" s="3"/>
      <c r="X65" s="3"/>
      <c r="Y65" s="3"/>
      <c r="Z65" s="3"/>
    </row>
    <row r="66" customFormat="false" ht="12.75" hidden="false" customHeight="true" outlineLevel="0" collapsed="false">
      <c r="A66" s="3"/>
      <c r="B66" s="43"/>
      <c r="C66" s="43"/>
      <c r="D66" s="43"/>
      <c r="E66" s="43"/>
      <c r="F66" s="43"/>
      <c r="G66" s="43"/>
      <c r="H66" s="43"/>
      <c r="I66" s="43"/>
      <c r="J66" s="43"/>
      <c r="K66" s="43"/>
      <c r="L66" s="43"/>
      <c r="M66" s="3"/>
      <c r="N66" s="3"/>
      <c r="O66" s="3"/>
      <c r="P66" s="3"/>
      <c r="Q66" s="3"/>
      <c r="R66" s="3"/>
      <c r="S66" s="3"/>
      <c r="T66" s="3"/>
      <c r="U66" s="3"/>
      <c r="V66" s="3"/>
      <c r="W66" s="3"/>
      <c r="X66" s="3"/>
      <c r="Y66" s="3"/>
      <c r="Z66" s="3"/>
    </row>
    <row r="67" customFormat="false" ht="12.75" hidden="false" customHeight="true" outlineLevel="0" collapsed="false">
      <c r="A67" s="3"/>
      <c r="B67" s="43"/>
      <c r="C67" s="43"/>
      <c r="D67" s="43"/>
      <c r="E67" s="43"/>
      <c r="F67" s="43"/>
      <c r="G67" s="43"/>
      <c r="H67" s="43"/>
      <c r="I67" s="43"/>
      <c r="J67" s="43"/>
      <c r="K67" s="43"/>
      <c r="L67" s="43"/>
      <c r="M67" s="3"/>
      <c r="N67" s="3"/>
      <c r="O67" s="3"/>
      <c r="P67" s="3"/>
      <c r="Q67" s="3"/>
      <c r="R67" s="3"/>
      <c r="S67" s="3"/>
      <c r="T67" s="3"/>
      <c r="U67" s="3"/>
      <c r="V67" s="3"/>
      <c r="W67" s="3"/>
      <c r="X67" s="3"/>
      <c r="Y67" s="3"/>
      <c r="Z67" s="3"/>
    </row>
    <row r="68" customFormat="false" ht="12.75" hidden="false" customHeight="true" outlineLevel="0" collapsed="false">
      <c r="A68" s="3"/>
      <c r="B68" s="43"/>
      <c r="C68" s="43"/>
      <c r="D68" s="43"/>
      <c r="E68" s="43"/>
      <c r="F68" s="43"/>
      <c r="G68" s="43"/>
      <c r="H68" s="43"/>
      <c r="I68" s="43"/>
      <c r="J68" s="43"/>
      <c r="K68" s="43"/>
      <c r="L68" s="43"/>
      <c r="M68" s="3"/>
      <c r="N68" s="3"/>
      <c r="O68" s="3"/>
      <c r="P68" s="3"/>
      <c r="Q68" s="3"/>
      <c r="R68" s="3"/>
      <c r="S68" s="3"/>
      <c r="T68" s="3"/>
      <c r="U68" s="3"/>
      <c r="V68" s="3"/>
      <c r="W68" s="3"/>
      <c r="X68" s="3"/>
      <c r="Y68" s="3"/>
      <c r="Z68" s="3"/>
    </row>
    <row r="69" customFormat="false" ht="12.75" hidden="false" customHeight="true" outlineLevel="0" collapsed="false">
      <c r="A69" s="3"/>
      <c r="B69" s="43"/>
      <c r="C69" s="43"/>
      <c r="D69" s="43"/>
      <c r="E69" s="43"/>
      <c r="F69" s="43"/>
      <c r="G69" s="43"/>
      <c r="H69" s="43"/>
      <c r="I69" s="43"/>
      <c r="J69" s="43"/>
      <c r="K69" s="43"/>
      <c r="L69" s="43"/>
      <c r="M69" s="3"/>
      <c r="N69" s="3"/>
      <c r="O69" s="3"/>
      <c r="P69" s="3"/>
      <c r="Q69" s="3"/>
      <c r="R69" s="3"/>
      <c r="S69" s="3"/>
      <c r="T69" s="3"/>
      <c r="U69" s="3"/>
      <c r="V69" s="3"/>
      <c r="W69" s="3"/>
      <c r="X69" s="3"/>
      <c r="Y69" s="3"/>
      <c r="Z69" s="3"/>
    </row>
    <row r="70" customFormat="false" ht="12.75" hidden="false" customHeight="true" outlineLevel="0" collapsed="false">
      <c r="A70" s="3"/>
      <c r="B70" s="43"/>
      <c r="C70" s="43"/>
      <c r="D70" s="43"/>
      <c r="E70" s="43"/>
      <c r="F70" s="43"/>
      <c r="G70" s="43"/>
      <c r="H70" s="43"/>
      <c r="I70" s="43"/>
      <c r="J70" s="43"/>
      <c r="K70" s="43"/>
      <c r="L70" s="43"/>
      <c r="M70" s="3"/>
      <c r="N70" s="3"/>
      <c r="O70" s="3"/>
      <c r="P70" s="3"/>
      <c r="Q70" s="3"/>
      <c r="R70" s="3"/>
      <c r="S70" s="3"/>
      <c r="T70" s="3"/>
      <c r="U70" s="3"/>
      <c r="V70" s="3"/>
      <c r="W70" s="3"/>
      <c r="X70" s="3"/>
      <c r="Y70" s="3"/>
      <c r="Z70" s="3"/>
    </row>
    <row r="71" customFormat="false" ht="12.75" hidden="false" customHeight="true" outlineLevel="0" collapsed="false">
      <c r="A71" s="3"/>
      <c r="B71" s="43"/>
      <c r="C71" s="43"/>
      <c r="D71" s="43"/>
      <c r="E71" s="43"/>
      <c r="F71" s="43"/>
      <c r="G71" s="43"/>
      <c r="H71" s="43"/>
      <c r="I71" s="43"/>
      <c r="J71" s="43"/>
      <c r="K71" s="43"/>
      <c r="L71" s="43"/>
      <c r="M71" s="3"/>
      <c r="N71" s="3"/>
      <c r="O71" s="3"/>
      <c r="P71" s="3"/>
      <c r="Q71" s="3"/>
      <c r="R71" s="3"/>
      <c r="S71" s="3"/>
      <c r="T71" s="3"/>
      <c r="U71" s="3"/>
      <c r="V71" s="3"/>
      <c r="W71" s="3"/>
      <c r="X71" s="3"/>
      <c r="Y71" s="3"/>
      <c r="Z71" s="3"/>
    </row>
    <row r="72" customFormat="false" ht="12.75" hidden="false" customHeight="true" outlineLevel="0" collapsed="false">
      <c r="A72" s="3"/>
      <c r="B72" s="43"/>
      <c r="C72" s="43"/>
      <c r="D72" s="43"/>
      <c r="E72" s="43"/>
      <c r="F72" s="43"/>
      <c r="G72" s="43"/>
      <c r="H72" s="43"/>
      <c r="I72" s="43"/>
      <c r="J72" s="43"/>
      <c r="K72" s="43"/>
      <c r="L72" s="43"/>
      <c r="M72" s="3"/>
      <c r="N72" s="3"/>
      <c r="O72" s="3"/>
      <c r="P72" s="3"/>
      <c r="Q72" s="3"/>
      <c r="R72" s="3"/>
      <c r="S72" s="3"/>
      <c r="T72" s="3"/>
      <c r="U72" s="3"/>
      <c r="V72" s="3"/>
      <c r="W72" s="3"/>
      <c r="X72" s="3"/>
      <c r="Y72" s="3"/>
      <c r="Z72" s="3"/>
    </row>
    <row r="73" customFormat="false" ht="12.75" hidden="false" customHeight="true" outlineLevel="0" collapsed="false">
      <c r="A73" s="3"/>
      <c r="B73" s="43"/>
      <c r="C73" s="43"/>
      <c r="D73" s="43"/>
      <c r="E73" s="43"/>
      <c r="F73" s="43"/>
      <c r="G73" s="43"/>
      <c r="H73" s="43"/>
      <c r="I73" s="43"/>
      <c r="J73" s="43"/>
      <c r="K73" s="43"/>
      <c r="L73" s="43"/>
      <c r="M73" s="3"/>
      <c r="N73" s="3"/>
      <c r="O73" s="3"/>
      <c r="P73" s="3"/>
      <c r="Q73" s="3"/>
      <c r="R73" s="3"/>
      <c r="S73" s="3"/>
      <c r="T73" s="3"/>
      <c r="U73" s="3"/>
      <c r="V73" s="3"/>
      <c r="W73" s="3"/>
      <c r="X73" s="3"/>
      <c r="Y73" s="3"/>
      <c r="Z73" s="3"/>
    </row>
    <row r="74" customFormat="false" ht="12.75" hidden="false" customHeight="true" outlineLevel="0" collapsed="false">
      <c r="A74" s="3"/>
      <c r="B74" s="43"/>
      <c r="C74" s="43"/>
      <c r="D74" s="43"/>
      <c r="E74" s="43"/>
      <c r="F74" s="43"/>
      <c r="G74" s="43"/>
      <c r="H74" s="43"/>
      <c r="I74" s="43"/>
      <c r="J74" s="43"/>
      <c r="K74" s="43"/>
      <c r="L74" s="43"/>
      <c r="M74" s="3"/>
      <c r="N74" s="3"/>
      <c r="O74" s="3"/>
      <c r="P74" s="3"/>
      <c r="Q74" s="3"/>
      <c r="R74" s="3"/>
      <c r="S74" s="3"/>
      <c r="T74" s="3"/>
      <c r="U74" s="3"/>
      <c r="V74" s="3"/>
      <c r="W74" s="3"/>
      <c r="X74" s="3"/>
      <c r="Y74" s="3"/>
      <c r="Z74" s="3"/>
    </row>
    <row r="75" customFormat="false" ht="12.75" hidden="false" customHeight="true" outlineLevel="0" collapsed="false">
      <c r="A75" s="3"/>
      <c r="B75" s="43"/>
      <c r="C75" s="43"/>
      <c r="D75" s="43"/>
      <c r="E75" s="43"/>
      <c r="F75" s="43"/>
      <c r="G75" s="43"/>
      <c r="H75" s="43"/>
      <c r="I75" s="43"/>
      <c r="J75" s="43"/>
      <c r="K75" s="43"/>
      <c r="L75" s="43"/>
      <c r="M75" s="3"/>
      <c r="N75" s="3"/>
      <c r="O75" s="3"/>
      <c r="P75" s="3"/>
      <c r="Q75" s="3"/>
      <c r="R75" s="3"/>
      <c r="S75" s="3"/>
      <c r="T75" s="3"/>
      <c r="U75" s="3"/>
      <c r="V75" s="3"/>
      <c r="W75" s="3"/>
      <c r="X75" s="3"/>
      <c r="Y75" s="3"/>
      <c r="Z75" s="3"/>
    </row>
    <row r="76" customFormat="false" ht="12.75" hidden="false" customHeight="true" outlineLevel="0" collapsed="false">
      <c r="A76" s="3"/>
      <c r="B76" s="43"/>
      <c r="C76" s="43"/>
      <c r="D76" s="43"/>
      <c r="E76" s="43"/>
      <c r="F76" s="43"/>
      <c r="G76" s="43"/>
      <c r="H76" s="43"/>
      <c r="I76" s="43"/>
      <c r="J76" s="43"/>
      <c r="K76" s="43"/>
      <c r="L76" s="43"/>
      <c r="M76" s="3"/>
      <c r="N76" s="3"/>
      <c r="O76" s="3"/>
      <c r="P76" s="3"/>
      <c r="Q76" s="3"/>
      <c r="R76" s="3"/>
      <c r="S76" s="3"/>
      <c r="T76" s="3"/>
      <c r="U76" s="3"/>
      <c r="V76" s="3"/>
      <c r="W76" s="3"/>
      <c r="X76" s="3"/>
      <c r="Y76" s="3"/>
      <c r="Z76" s="3"/>
    </row>
    <row r="77" customFormat="false" ht="12.75" hidden="false" customHeight="true" outlineLevel="0" collapsed="false">
      <c r="A77" s="3"/>
      <c r="B77" s="43"/>
      <c r="C77" s="43"/>
      <c r="D77" s="43"/>
      <c r="E77" s="43"/>
      <c r="F77" s="43"/>
      <c r="G77" s="43"/>
      <c r="H77" s="43"/>
      <c r="I77" s="43"/>
      <c r="J77" s="43"/>
      <c r="K77" s="43"/>
      <c r="L77" s="43"/>
      <c r="M77" s="3"/>
      <c r="N77" s="3"/>
      <c r="O77" s="3"/>
      <c r="P77" s="3"/>
      <c r="Q77" s="3"/>
      <c r="R77" s="3"/>
      <c r="S77" s="3"/>
      <c r="T77" s="3"/>
      <c r="U77" s="3"/>
      <c r="V77" s="3"/>
      <c r="W77" s="3"/>
      <c r="X77" s="3"/>
      <c r="Y77" s="3"/>
      <c r="Z77" s="3"/>
    </row>
    <row r="78" customFormat="false" ht="12.75" hidden="false" customHeight="true" outlineLevel="0" collapsed="false">
      <c r="A78" s="3"/>
      <c r="B78" s="43"/>
      <c r="C78" s="43"/>
      <c r="D78" s="43"/>
      <c r="E78" s="43"/>
      <c r="F78" s="43"/>
      <c r="G78" s="43"/>
      <c r="H78" s="43"/>
      <c r="I78" s="43"/>
      <c r="J78" s="43"/>
      <c r="K78" s="43"/>
      <c r="L78" s="43"/>
      <c r="M78" s="3"/>
      <c r="N78" s="3"/>
      <c r="O78" s="3"/>
      <c r="P78" s="3"/>
      <c r="Q78" s="3"/>
      <c r="R78" s="3"/>
      <c r="S78" s="3"/>
      <c r="T78" s="3"/>
      <c r="U78" s="3"/>
      <c r="V78" s="3"/>
      <c r="W78" s="3"/>
      <c r="X78" s="3"/>
      <c r="Y78" s="3"/>
      <c r="Z78" s="3"/>
    </row>
    <row r="79" customFormat="false" ht="12.75" hidden="false" customHeight="true" outlineLevel="0" collapsed="false">
      <c r="A79" s="3"/>
      <c r="B79" s="43"/>
      <c r="C79" s="43"/>
      <c r="D79" s="43"/>
      <c r="E79" s="43"/>
      <c r="F79" s="43"/>
      <c r="G79" s="43"/>
      <c r="H79" s="43"/>
      <c r="I79" s="43"/>
      <c r="J79" s="43"/>
      <c r="K79" s="43"/>
      <c r="L79" s="43"/>
      <c r="M79" s="3"/>
      <c r="N79" s="3"/>
      <c r="O79" s="3"/>
      <c r="P79" s="3"/>
      <c r="Q79" s="3"/>
      <c r="R79" s="3"/>
      <c r="S79" s="3"/>
      <c r="T79" s="3"/>
      <c r="U79" s="3"/>
      <c r="V79" s="3"/>
      <c r="W79" s="3"/>
      <c r="X79" s="3"/>
      <c r="Y79" s="3"/>
      <c r="Z79" s="3"/>
    </row>
    <row r="80" customFormat="false" ht="12.75" hidden="false" customHeight="true" outlineLevel="0" collapsed="false">
      <c r="A80" s="3"/>
      <c r="B80" s="43"/>
      <c r="C80" s="43"/>
      <c r="D80" s="43"/>
      <c r="E80" s="43"/>
      <c r="F80" s="43"/>
      <c r="G80" s="43"/>
      <c r="H80" s="43"/>
      <c r="I80" s="43"/>
      <c r="J80" s="43"/>
      <c r="K80" s="43"/>
      <c r="L80" s="43"/>
      <c r="M80" s="3"/>
      <c r="N80" s="3"/>
      <c r="O80" s="3"/>
      <c r="P80" s="3"/>
      <c r="Q80" s="3"/>
      <c r="R80" s="3"/>
      <c r="S80" s="3"/>
      <c r="T80" s="3"/>
      <c r="U80" s="3"/>
      <c r="V80" s="3"/>
      <c r="W80" s="3"/>
      <c r="X80" s="3"/>
      <c r="Y80" s="3"/>
      <c r="Z80" s="3"/>
    </row>
    <row r="81" customFormat="false" ht="12.75" hidden="false" customHeight="true" outlineLevel="0" collapsed="false">
      <c r="A81" s="3"/>
      <c r="B81" s="43"/>
      <c r="C81" s="43"/>
      <c r="D81" s="43"/>
      <c r="E81" s="43"/>
      <c r="F81" s="43"/>
      <c r="G81" s="43"/>
      <c r="H81" s="43"/>
      <c r="I81" s="43"/>
      <c r="J81" s="43"/>
      <c r="K81" s="43"/>
      <c r="L81" s="43"/>
      <c r="M81" s="3"/>
      <c r="N81" s="3"/>
      <c r="O81" s="3"/>
      <c r="P81" s="3"/>
      <c r="Q81" s="3"/>
      <c r="R81" s="3"/>
      <c r="S81" s="3"/>
      <c r="T81" s="3"/>
      <c r="U81" s="3"/>
      <c r="V81" s="3"/>
      <c r="W81" s="3"/>
      <c r="X81" s="3"/>
      <c r="Y81" s="3"/>
      <c r="Z81" s="3"/>
    </row>
    <row r="82" customFormat="false" ht="12.75" hidden="false" customHeight="true" outlineLevel="0" collapsed="false">
      <c r="A82" s="3"/>
      <c r="B82" s="43"/>
      <c r="C82" s="43"/>
      <c r="D82" s="43"/>
      <c r="E82" s="43"/>
      <c r="F82" s="43"/>
      <c r="G82" s="43"/>
      <c r="H82" s="43"/>
      <c r="I82" s="43"/>
      <c r="J82" s="43"/>
      <c r="K82" s="43"/>
      <c r="L82" s="43"/>
      <c r="M82" s="3"/>
      <c r="N82" s="3"/>
      <c r="O82" s="3"/>
      <c r="P82" s="3"/>
      <c r="Q82" s="3"/>
      <c r="R82" s="3"/>
      <c r="S82" s="3"/>
      <c r="T82" s="3"/>
      <c r="U82" s="3"/>
      <c r="V82" s="3"/>
      <c r="W82" s="3"/>
      <c r="X82" s="3"/>
      <c r="Y82" s="3"/>
      <c r="Z82" s="3"/>
    </row>
    <row r="83" customFormat="false" ht="12.75" hidden="false" customHeight="true" outlineLevel="0" collapsed="false">
      <c r="A83" s="3"/>
      <c r="B83" s="43"/>
      <c r="C83" s="43"/>
      <c r="D83" s="43"/>
      <c r="E83" s="43"/>
      <c r="F83" s="43"/>
      <c r="G83" s="43"/>
      <c r="H83" s="43"/>
      <c r="I83" s="43"/>
      <c r="J83" s="43"/>
      <c r="K83" s="43"/>
      <c r="L83" s="43"/>
      <c r="M83" s="3"/>
      <c r="N83" s="3"/>
      <c r="O83" s="3"/>
      <c r="P83" s="3"/>
      <c r="Q83" s="3"/>
      <c r="R83" s="3"/>
      <c r="S83" s="3"/>
      <c r="T83" s="3"/>
      <c r="U83" s="3"/>
      <c r="V83" s="3"/>
      <c r="W83" s="3"/>
      <c r="X83" s="3"/>
      <c r="Y83" s="3"/>
      <c r="Z83" s="3"/>
    </row>
    <row r="84" customFormat="false" ht="12.75" hidden="false" customHeight="true" outlineLevel="0" collapsed="false">
      <c r="A84" s="3"/>
      <c r="B84" s="43"/>
      <c r="C84" s="43"/>
      <c r="D84" s="43"/>
      <c r="E84" s="43"/>
      <c r="F84" s="43"/>
      <c r="G84" s="43"/>
      <c r="H84" s="43"/>
      <c r="I84" s="43"/>
      <c r="J84" s="43"/>
      <c r="K84" s="43"/>
      <c r="L84" s="43"/>
      <c r="M84" s="3"/>
      <c r="N84" s="3"/>
      <c r="O84" s="3"/>
      <c r="P84" s="3"/>
      <c r="Q84" s="3"/>
      <c r="R84" s="3"/>
      <c r="S84" s="3"/>
      <c r="T84" s="3"/>
      <c r="U84" s="3"/>
      <c r="V84" s="3"/>
      <c r="W84" s="3"/>
      <c r="X84" s="3"/>
      <c r="Y84" s="3"/>
      <c r="Z84" s="3"/>
    </row>
    <row r="85" customFormat="false" ht="12.75" hidden="false" customHeight="true" outlineLevel="0" collapsed="false">
      <c r="A85" s="3"/>
      <c r="B85" s="43"/>
      <c r="C85" s="43"/>
      <c r="D85" s="43"/>
      <c r="E85" s="43"/>
      <c r="F85" s="43"/>
      <c r="G85" s="43"/>
      <c r="H85" s="43"/>
      <c r="I85" s="43"/>
      <c r="J85" s="43"/>
      <c r="K85" s="43"/>
      <c r="L85" s="43"/>
      <c r="M85" s="3"/>
      <c r="N85" s="3"/>
      <c r="O85" s="3"/>
      <c r="P85" s="3"/>
      <c r="Q85" s="3"/>
      <c r="R85" s="3"/>
      <c r="S85" s="3"/>
      <c r="T85" s="3"/>
      <c r="U85" s="3"/>
      <c r="V85" s="3"/>
      <c r="W85" s="3"/>
      <c r="X85" s="3"/>
      <c r="Y85" s="3"/>
      <c r="Z85" s="3"/>
    </row>
    <row r="86" customFormat="false" ht="12.75" hidden="false" customHeight="true" outlineLevel="0" collapsed="false">
      <c r="A86" s="3"/>
      <c r="B86" s="43"/>
      <c r="C86" s="43"/>
      <c r="D86" s="43"/>
      <c r="E86" s="43"/>
      <c r="F86" s="43"/>
      <c r="G86" s="43"/>
      <c r="H86" s="43"/>
      <c r="I86" s="43"/>
      <c r="J86" s="43"/>
      <c r="K86" s="43"/>
      <c r="L86" s="43"/>
      <c r="M86" s="3"/>
      <c r="N86" s="3"/>
      <c r="O86" s="3"/>
      <c r="P86" s="3"/>
      <c r="Q86" s="3"/>
      <c r="R86" s="3"/>
      <c r="S86" s="3"/>
      <c r="T86" s="3"/>
      <c r="U86" s="3"/>
      <c r="V86" s="3"/>
      <c r="W86" s="3"/>
      <c r="X86" s="3"/>
      <c r="Y86" s="3"/>
      <c r="Z86" s="3"/>
    </row>
    <row r="87" customFormat="false" ht="12.75" hidden="false" customHeight="true" outlineLevel="0" collapsed="false">
      <c r="A87" s="3"/>
      <c r="B87" s="43"/>
      <c r="C87" s="43"/>
      <c r="D87" s="43"/>
      <c r="E87" s="43"/>
      <c r="F87" s="43"/>
      <c r="G87" s="43"/>
      <c r="H87" s="43"/>
      <c r="I87" s="43"/>
      <c r="J87" s="43"/>
      <c r="K87" s="43"/>
      <c r="L87" s="43"/>
      <c r="M87" s="3"/>
      <c r="N87" s="3"/>
      <c r="O87" s="3"/>
      <c r="P87" s="3"/>
      <c r="Q87" s="3"/>
      <c r="R87" s="3"/>
      <c r="S87" s="3"/>
      <c r="T87" s="3"/>
      <c r="U87" s="3"/>
      <c r="V87" s="3"/>
      <c r="W87" s="3"/>
      <c r="X87" s="3"/>
      <c r="Y87" s="3"/>
      <c r="Z87" s="3"/>
    </row>
    <row r="88" customFormat="false" ht="12.75" hidden="false" customHeight="true" outlineLevel="0" collapsed="false">
      <c r="A88" s="3"/>
      <c r="B88" s="43"/>
      <c r="C88" s="43"/>
      <c r="D88" s="43"/>
      <c r="E88" s="43"/>
      <c r="F88" s="43"/>
      <c r="G88" s="43"/>
      <c r="H88" s="43"/>
      <c r="I88" s="43"/>
      <c r="J88" s="43"/>
      <c r="K88" s="43"/>
      <c r="L88" s="43"/>
      <c r="M88" s="3"/>
      <c r="N88" s="3"/>
      <c r="O88" s="3"/>
      <c r="P88" s="3"/>
      <c r="Q88" s="3"/>
      <c r="R88" s="3"/>
      <c r="S88" s="3"/>
      <c r="T88" s="3"/>
      <c r="U88" s="3"/>
      <c r="V88" s="3"/>
      <c r="W88" s="3"/>
      <c r="X88" s="3"/>
      <c r="Y88" s="3"/>
      <c r="Z88" s="3"/>
    </row>
    <row r="89" customFormat="false" ht="12.75" hidden="false" customHeight="true" outlineLevel="0" collapsed="false">
      <c r="A89" s="3"/>
      <c r="B89" s="43"/>
      <c r="C89" s="43"/>
      <c r="D89" s="43"/>
      <c r="E89" s="43"/>
      <c r="F89" s="43"/>
      <c r="G89" s="43"/>
      <c r="H89" s="43"/>
      <c r="I89" s="43"/>
      <c r="J89" s="43"/>
      <c r="K89" s="43"/>
      <c r="L89" s="43"/>
      <c r="M89" s="3"/>
      <c r="N89" s="3"/>
      <c r="O89" s="3"/>
      <c r="P89" s="3"/>
      <c r="Q89" s="3"/>
      <c r="R89" s="3"/>
      <c r="S89" s="3"/>
      <c r="T89" s="3"/>
      <c r="U89" s="3"/>
      <c r="V89" s="3"/>
      <c r="W89" s="3"/>
      <c r="X89" s="3"/>
      <c r="Y89" s="3"/>
      <c r="Z89" s="3"/>
    </row>
    <row r="90" customFormat="false" ht="12.75" hidden="false" customHeight="true" outlineLevel="0" collapsed="false">
      <c r="A90" s="3"/>
      <c r="B90" s="43"/>
      <c r="C90" s="43"/>
      <c r="D90" s="43"/>
      <c r="E90" s="43"/>
      <c r="F90" s="43"/>
      <c r="G90" s="43"/>
      <c r="H90" s="43"/>
      <c r="I90" s="43"/>
      <c r="J90" s="43"/>
      <c r="K90" s="43"/>
      <c r="L90" s="43"/>
      <c r="M90" s="3"/>
      <c r="N90" s="3"/>
      <c r="O90" s="3"/>
      <c r="P90" s="3"/>
      <c r="Q90" s="3"/>
      <c r="R90" s="3"/>
      <c r="S90" s="3"/>
      <c r="T90" s="3"/>
      <c r="U90" s="3"/>
      <c r="V90" s="3"/>
      <c r="W90" s="3"/>
      <c r="X90" s="3"/>
      <c r="Y90" s="3"/>
      <c r="Z90" s="3"/>
    </row>
    <row r="91" customFormat="false" ht="12.75" hidden="false" customHeight="true" outlineLevel="0" collapsed="false">
      <c r="A91" s="3"/>
      <c r="B91" s="43"/>
      <c r="C91" s="43"/>
      <c r="D91" s="43"/>
      <c r="E91" s="43"/>
      <c r="F91" s="43"/>
      <c r="G91" s="43"/>
      <c r="H91" s="43"/>
      <c r="I91" s="43"/>
      <c r="J91" s="43"/>
      <c r="K91" s="43"/>
      <c r="L91" s="43"/>
      <c r="M91" s="3"/>
      <c r="N91" s="3"/>
      <c r="O91" s="3"/>
      <c r="P91" s="3"/>
      <c r="Q91" s="3"/>
      <c r="R91" s="3"/>
      <c r="S91" s="3"/>
      <c r="T91" s="3"/>
      <c r="U91" s="3"/>
      <c r="V91" s="3"/>
      <c r="W91" s="3"/>
      <c r="X91" s="3"/>
      <c r="Y91" s="3"/>
      <c r="Z91" s="3"/>
    </row>
    <row r="92" customFormat="false" ht="12.75" hidden="false" customHeight="true" outlineLevel="0" collapsed="false">
      <c r="A92" s="3"/>
      <c r="B92" s="43"/>
      <c r="C92" s="43"/>
      <c r="D92" s="43"/>
      <c r="E92" s="43"/>
      <c r="F92" s="43"/>
      <c r="G92" s="43"/>
      <c r="H92" s="43"/>
      <c r="I92" s="43"/>
      <c r="J92" s="43"/>
      <c r="K92" s="43"/>
      <c r="L92" s="43"/>
      <c r="M92" s="3"/>
      <c r="N92" s="3"/>
      <c r="O92" s="3"/>
      <c r="P92" s="3"/>
      <c r="Q92" s="3"/>
      <c r="R92" s="3"/>
      <c r="S92" s="3"/>
      <c r="T92" s="3"/>
      <c r="U92" s="3"/>
      <c r="V92" s="3"/>
      <c r="W92" s="3"/>
      <c r="X92" s="3"/>
      <c r="Y92" s="3"/>
      <c r="Z92" s="3"/>
    </row>
    <row r="93" customFormat="false" ht="12.75" hidden="false" customHeight="true" outlineLevel="0" collapsed="false">
      <c r="A93" s="3"/>
      <c r="B93" s="43"/>
      <c r="C93" s="43"/>
      <c r="D93" s="43"/>
      <c r="E93" s="43"/>
      <c r="F93" s="43"/>
      <c r="G93" s="43"/>
      <c r="H93" s="43"/>
      <c r="I93" s="43"/>
      <c r="J93" s="43"/>
      <c r="K93" s="43"/>
      <c r="L93" s="43"/>
      <c r="M93" s="3"/>
      <c r="N93" s="3"/>
      <c r="O93" s="3"/>
      <c r="P93" s="3"/>
      <c r="Q93" s="3"/>
      <c r="R93" s="3"/>
      <c r="S93" s="3"/>
      <c r="T93" s="3"/>
      <c r="U93" s="3"/>
      <c r="V93" s="3"/>
      <c r="W93" s="3"/>
      <c r="X93" s="3"/>
      <c r="Y93" s="3"/>
      <c r="Z93" s="3"/>
    </row>
    <row r="94" customFormat="false" ht="12.75" hidden="false" customHeight="true" outlineLevel="0" collapsed="false">
      <c r="A94" s="3"/>
      <c r="B94" s="43"/>
      <c r="C94" s="43"/>
      <c r="D94" s="43"/>
      <c r="E94" s="43"/>
      <c r="F94" s="43"/>
      <c r="G94" s="43"/>
      <c r="H94" s="43"/>
      <c r="I94" s="43"/>
      <c r="J94" s="43"/>
      <c r="K94" s="43"/>
      <c r="L94" s="43"/>
      <c r="M94" s="3"/>
      <c r="N94" s="3"/>
      <c r="O94" s="3"/>
      <c r="P94" s="3"/>
      <c r="Q94" s="3"/>
      <c r="R94" s="3"/>
      <c r="S94" s="3"/>
      <c r="T94" s="3"/>
      <c r="U94" s="3"/>
      <c r="V94" s="3"/>
      <c r="W94" s="3"/>
      <c r="X94" s="3"/>
      <c r="Y94" s="3"/>
      <c r="Z94" s="3"/>
    </row>
    <row r="95" customFormat="false" ht="12.75" hidden="false" customHeight="true" outlineLevel="0" collapsed="false">
      <c r="A95" s="3"/>
      <c r="B95" s="43"/>
      <c r="C95" s="43"/>
      <c r="D95" s="43"/>
      <c r="E95" s="43"/>
      <c r="F95" s="43"/>
      <c r="G95" s="43"/>
      <c r="H95" s="43"/>
      <c r="I95" s="43"/>
      <c r="J95" s="43"/>
      <c r="K95" s="43"/>
      <c r="L95" s="43"/>
      <c r="M95" s="3"/>
      <c r="N95" s="3"/>
      <c r="O95" s="3"/>
      <c r="P95" s="3"/>
      <c r="Q95" s="3"/>
      <c r="R95" s="3"/>
      <c r="S95" s="3"/>
      <c r="T95" s="3"/>
      <c r="U95" s="3"/>
      <c r="V95" s="3"/>
      <c r="W95" s="3"/>
      <c r="X95" s="3"/>
      <c r="Y95" s="3"/>
      <c r="Z95" s="3"/>
    </row>
    <row r="96" customFormat="false" ht="12.75" hidden="false" customHeight="true" outlineLevel="0" collapsed="false">
      <c r="A96" s="3"/>
      <c r="B96" s="43"/>
      <c r="C96" s="43"/>
      <c r="D96" s="43"/>
      <c r="E96" s="43"/>
      <c r="F96" s="43"/>
      <c r="G96" s="43"/>
      <c r="H96" s="43"/>
      <c r="I96" s="43"/>
      <c r="J96" s="43"/>
      <c r="K96" s="43"/>
      <c r="L96" s="43"/>
      <c r="M96" s="3"/>
      <c r="N96" s="3"/>
      <c r="O96" s="3"/>
      <c r="P96" s="3"/>
      <c r="Q96" s="3"/>
      <c r="R96" s="3"/>
      <c r="S96" s="3"/>
      <c r="T96" s="3"/>
      <c r="U96" s="3"/>
      <c r="V96" s="3"/>
      <c r="W96" s="3"/>
      <c r="X96" s="3"/>
      <c r="Y96" s="3"/>
      <c r="Z96" s="3"/>
    </row>
    <row r="97" customFormat="false" ht="12.75" hidden="false" customHeight="true" outlineLevel="0" collapsed="false">
      <c r="A97" s="3"/>
      <c r="B97" s="43"/>
      <c r="C97" s="43"/>
      <c r="D97" s="43"/>
      <c r="E97" s="43"/>
      <c r="F97" s="43"/>
      <c r="G97" s="43"/>
      <c r="H97" s="43"/>
      <c r="I97" s="43"/>
      <c r="J97" s="43"/>
      <c r="K97" s="43"/>
      <c r="L97" s="43"/>
      <c r="M97" s="3"/>
      <c r="N97" s="3"/>
      <c r="O97" s="3"/>
      <c r="P97" s="3"/>
      <c r="Q97" s="3"/>
      <c r="R97" s="3"/>
      <c r="S97" s="3"/>
      <c r="T97" s="3"/>
      <c r="U97" s="3"/>
      <c r="V97" s="3"/>
      <c r="W97" s="3"/>
      <c r="X97" s="3"/>
      <c r="Y97" s="3"/>
      <c r="Z97" s="3"/>
    </row>
    <row r="98" customFormat="false" ht="12.75" hidden="false" customHeight="true" outlineLevel="0" collapsed="false">
      <c r="A98" s="3"/>
      <c r="B98" s="43"/>
      <c r="C98" s="43"/>
      <c r="D98" s="43"/>
      <c r="E98" s="43"/>
      <c r="F98" s="43"/>
      <c r="G98" s="43"/>
      <c r="H98" s="43"/>
      <c r="I98" s="43"/>
      <c r="J98" s="43"/>
      <c r="K98" s="43"/>
      <c r="L98" s="43"/>
      <c r="M98" s="3"/>
      <c r="N98" s="3"/>
      <c r="O98" s="3"/>
      <c r="P98" s="3"/>
      <c r="Q98" s="3"/>
      <c r="R98" s="3"/>
      <c r="S98" s="3"/>
      <c r="T98" s="3"/>
      <c r="U98" s="3"/>
      <c r="V98" s="3"/>
      <c r="W98" s="3"/>
      <c r="X98" s="3"/>
      <c r="Y98" s="3"/>
      <c r="Z98" s="3"/>
    </row>
    <row r="99" customFormat="false" ht="12.75" hidden="false" customHeight="true" outlineLevel="0" collapsed="false">
      <c r="A99" s="3"/>
      <c r="B99" s="43"/>
      <c r="C99" s="43"/>
      <c r="D99" s="43"/>
      <c r="E99" s="43"/>
      <c r="F99" s="43"/>
      <c r="G99" s="43"/>
      <c r="H99" s="43"/>
      <c r="I99" s="43"/>
      <c r="J99" s="43"/>
      <c r="K99" s="43"/>
      <c r="L99" s="43"/>
      <c r="M99" s="3"/>
      <c r="N99" s="3"/>
      <c r="O99" s="3"/>
      <c r="P99" s="3"/>
      <c r="Q99" s="3"/>
      <c r="R99" s="3"/>
      <c r="S99" s="3"/>
      <c r="T99" s="3"/>
      <c r="U99" s="3"/>
      <c r="V99" s="3"/>
      <c r="W99" s="3"/>
      <c r="X99" s="3"/>
      <c r="Y99" s="3"/>
      <c r="Z99" s="3"/>
    </row>
    <row r="100" customFormat="false" ht="12.75" hidden="false" customHeight="true" outlineLevel="0" collapsed="false">
      <c r="A100" s="3"/>
      <c r="B100" s="43"/>
      <c r="C100" s="43"/>
      <c r="D100" s="43"/>
      <c r="E100" s="43"/>
      <c r="F100" s="43"/>
      <c r="G100" s="43"/>
      <c r="H100" s="43"/>
      <c r="I100" s="43"/>
      <c r="J100" s="43"/>
      <c r="K100" s="43"/>
      <c r="L100" s="43"/>
      <c r="M100" s="3"/>
      <c r="N100" s="3"/>
      <c r="O100" s="3"/>
      <c r="P100" s="3"/>
      <c r="Q100" s="3"/>
      <c r="R100" s="3"/>
      <c r="S100" s="3"/>
      <c r="T100" s="3"/>
      <c r="U100" s="3"/>
      <c r="V100" s="3"/>
      <c r="W100" s="3"/>
      <c r="X100" s="3"/>
      <c r="Y100" s="3"/>
      <c r="Z100" s="3"/>
    </row>
    <row r="101" customFormat="false" ht="12.75" hidden="false" customHeight="true" outlineLevel="0" collapsed="false">
      <c r="A101" s="3"/>
      <c r="B101" s="43"/>
      <c r="C101" s="43"/>
      <c r="D101" s="43"/>
      <c r="E101" s="43"/>
      <c r="F101" s="43"/>
      <c r="G101" s="43"/>
      <c r="H101" s="43"/>
      <c r="I101" s="43"/>
      <c r="J101" s="43"/>
      <c r="K101" s="43"/>
      <c r="L101" s="43"/>
      <c r="M101" s="3"/>
      <c r="N101" s="3"/>
      <c r="O101" s="3"/>
      <c r="P101" s="3"/>
      <c r="Q101" s="3"/>
      <c r="R101" s="3"/>
      <c r="S101" s="3"/>
      <c r="T101" s="3"/>
      <c r="U101" s="3"/>
      <c r="V101" s="3"/>
      <c r="W101" s="3"/>
      <c r="X101" s="3"/>
      <c r="Y101" s="3"/>
      <c r="Z101" s="3"/>
    </row>
    <row r="102" customFormat="false" ht="12.75" hidden="false" customHeight="true" outlineLevel="0" collapsed="false">
      <c r="A102" s="3"/>
      <c r="B102" s="43"/>
      <c r="C102" s="43"/>
      <c r="D102" s="43"/>
      <c r="E102" s="43"/>
      <c r="F102" s="43"/>
      <c r="G102" s="43"/>
      <c r="H102" s="43"/>
      <c r="I102" s="43"/>
      <c r="J102" s="43"/>
      <c r="K102" s="43"/>
      <c r="L102" s="43"/>
      <c r="M102" s="3"/>
      <c r="N102" s="3"/>
      <c r="O102" s="3"/>
      <c r="P102" s="3"/>
      <c r="Q102" s="3"/>
      <c r="R102" s="3"/>
      <c r="S102" s="3"/>
      <c r="T102" s="3"/>
      <c r="U102" s="3"/>
      <c r="V102" s="3"/>
      <c r="W102" s="3"/>
      <c r="X102" s="3"/>
      <c r="Y102" s="3"/>
      <c r="Z102" s="3"/>
    </row>
    <row r="103" customFormat="false" ht="12.75" hidden="false" customHeight="true" outlineLevel="0" collapsed="false">
      <c r="A103" s="3"/>
      <c r="B103" s="43"/>
      <c r="C103" s="43"/>
      <c r="D103" s="43"/>
      <c r="E103" s="43"/>
      <c r="F103" s="43"/>
      <c r="G103" s="43"/>
      <c r="H103" s="43"/>
      <c r="I103" s="43"/>
      <c r="J103" s="43"/>
      <c r="K103" s="43"/>
      <c r="L103" s="43"/>
      <c r="M103" s="3"/>
      <c r="N103" s="3"/>
      <c r="O103" s="3"/>
      <c r="P103" s="3"/>
      <c r="Q103" s="3"/>
      <c r="R103" s="3"/>
      <c r="S103" s="3"/>
      <c r="T103" s="3"/>
      <c r="U103" s="3"/>
      <c r="V103" s="3"/>
      <c r="W103" s="3"/>
      <c r="X103" s="3"/>
      <c r="Y103" s="3"/>
      <c r="Z103" s="3"/>
    </row>
    <row r="104" customFormat="false" ht="12.75" hidden="false" customHeight="true" outlineLevel="0" collapsed="false">
      <c r="A104" s="3"/>
      <c r="B104" s="43"/>
      <c r="C104" s="43"/>
      <c r="D104" s="43"/>
      <c r="E104" s="43"/>
      <c r="F104" s="43"/>
      <c r="G104" s="43"/>
      <c r="H104" s="43"/>
      <c r="I104" s="43"/>
      <c r="J104" s="43"/>
      <c r="K104" s="43"/>
      <c r="L104" s="43"/>
      <c r="M104" s="3"/>
      <c r="N104" s="3"/>
      <c r="O104" s="3"/>
      <c r="P104" s="3"/>
      <c r="Q104" s="3"/>
      <c r="R104" s="3"/>
      <c r="S104" s="3"/>
      <c r="T104" s="3"/>
      <c r="U104" s="3"/>
      <c r="V104" s="3"/>
      <c r="W104" s="3"/>
      <c r="X104" s="3"/>
      <c r="Y104" s="3"/>
      <c r="Z104" s="3"/>
    </row>
    <row r="105" customFormat="false" ht="12.75" hidden="false" customHeight="true" outlineLevel="0" collapsed="false">
      <c r="A105" s="3"/>
      <c r="B105" s="43"/>
      <c r="C105" s="43"/>
      <c r="D105" s="43"/>
      <c r="E105" s="43"/>
      <c r="F105" s="43"/>
      <c r="G105" s="43"/>
      <c r="H105" s="43"/>
      <c r="I105" s="43"/>
      <c r="J105" s="43"/>
      <c r="K105" s="43"/>
      <c r="L105" s="43"/>
      <c r="M105" s="3"/>
      <c r="N105" s="3"/>
      <c r="O105" s="3"/>
      <c r="P105" s="3"/>
      <c r="Q105" s="3"/>
      <c r="R105" s="3"/>
      <c r="S105" s="3"/>
      <c r="T105" s="3"/>
      <c r="U105" s="3"/>
      <c r="V105" s="3"/>
      <c r="W105" s="3"/>
      <c r="X105" s="3"/>
      <c r="Y105" s="3"/>
      <c r="Z105" s="3"/>
    </row>
    <row r="106" customFormat="false" ht="12.75" hidden="false" customHeight="true" outlineLevel="0" collapsed="false">
      <c r="A106" s="3"/>
      <c r="B106" s="43"/>
      <c r="C106" s="43"/>
      <c r="D106" s="43"/>
      <c r="E106" s="43"/>
      <c r="F106" s="43"/>
      <c r="G106" s="43"/>
      <c r="H106" s="43"/>
      <c r="I106" s="43"/>
      <c r="J106" s="43"/>
      <c r="K106" s="43"/>
      <c r="L106" s="43"/>
      <c r="M106" s="3"/>
      <c r="N106" s="3"/>
      <c r="O106" s="3"/>
      <c r="P106" s="3"/>
      <c r="Q106" s="3"/>
      <c r="R106" s="3"/>
      <c r="S106" s="3"/>
      <c r="T106" s="3"/>
      <c r="U106" s="3"/>
      <c r="V106" s="3"/>
      <c r="W106" s="3"/>
      <c r="X106" s="3"/>
      <c r="Y106" s="3"/>
      <c r="Z106" s="3"/>
    </row>
    <row r="107" customFormat="false" ht="12.75" hidden="false" customHeight="true" outlineLevel="0" collapsed="false">
      <c r="A107" s="3"/>
      <c r="B107" s="43"/>
      <c r="C107" s="43"/>
      <c r="D107" s="43"/>
      <c r="E107" s="43"/>
      <c r="F107" s="43"/>
      <c r="G107" s="43"/>
      <c r="H107" s="43"/>
      <c r="I107" s="43"/>
      <c r="J107" s="43"/>
      <c r="K107" s="43"/>
      <c r="L107" s="43"/>
      <c r="M107" s="3"/>
      <c r="N107" s="3"/>
      <c r="O107" s="3"/>
      <c r="P107" s="3"/>
      <c r="Q107" s="3"/>
      <c r="R107" s="3"/>
      <c r="S107" s="3"/>
      <c r="T107" s="3"/>
      <c r="U107" s="3"/>
      <c r="V107" s="3"/>
      <c r="W107" s="3"/>
      <c r="X107" s="3"/>
      <c r="Y107" s="3"/>
      <c r="Z107" s="3"/>
    </row>
    <row r="108" customFormat="false" ht="12.75" hidden="false" customHeight="true" outlineLevel="0" collapsed="false">
      <c r="A108" s="3"/>
      <c r="B108" s="43"/>
      <c r="C108" s="43"/>
      <c r="D108" s="43"/>
      <c r="E108" s="43"/>
      <c r="F108" s="43"/>
      <c r="G108" s="43"/>
      <c r="H108" s="43"/>
      <c r="I108" s="43"/>
      <c r="J108" s="43"/>
      <c r="K108" s="43"/>
      <c r="L108" s="43"/>
      <c r="M108" s="3"/>
      <c r="N108" s="3"/>
      <c r="O108" s="3"/>
      <c r="P108" s="3"/>
      <c r="Q108" s="3"/>
      <c r="R108" s="3"/>
      <c r="S108" s="3"/>
      <c r="T108" s="3"/>
      <c r="U108" s="3"/>
      <c r="V108" s="3"/>
      <c r="W108" s="3"/>
      <c r="X108" s="3"/>
      <c r="Y108" s="3"/>
      <c r="Z108" s="3"/>
    </row>
    <row r="109" customFormat="false" ht="12.75" hidden="false" customHeight="true" outlineLevel="0" collapsed="false">
      <c r="A109" s="3"/>
      <c r="B109" s="43"/>
      <c r="C109" s="43"/>
      <c r="D109" s="43"/>
      <c r="E109" s="43"/>
      <c r="F109" s="43"/>
      <c r="G109" s="43"/>
      <c r="H109" s="43"/>
      <c r="I109" s="43"/>
      <c r="J109" s="43"/>
      <c r="K109" s="43"/>
      <c r="L109" s="43"/>
      <c r="M109" s="3"/>
      <c r="N109" s="3"/>
      <c r="O109" s="3"/>
      <c r="P109" s="3"/>
      <c r="Q109" s="3"/>
      <c r="R109" s="3"/>
      <c r="S109" s="3"/>
      <c r="T109" s="3"/>
      <c r="U109" s="3"/>
      <c r="V109" s="3"/>
      <c r="W109" s="3"/>
      <c r="X109" s="3"/>
      <c r="Y109" s="3"/>
      <c r="Z109" s="3"/>
    </row>
    <row r="110" customFormat="false" ht="12.75" hidden="false" customHeight="true" outlineLevel="0" collapsed="false">
      <c r="A110" s="3"/>
      <c r="B110" s="43"/>
      <c r="C110" s="43"/>
      <c r="D110" s="43"/>
      <c r="E110" s="43"/>
      <c r="F110" s="43"/>
      <c r="G110" s="43"/>
      <c r="H110" s="43"/>
      <c r="I110" s="43"/>
      <c r="J110" s="43"/>
      <c r="K110" s="43"/>
      <c r="L110" s="43"/>
      <c r="M110" s="3"/>
      <c r="N110" s="3"/>
      <c r="O110" s="3"/>
      <c r="P110" s="3"/>
      <c r="Q110" s="3"/>
      <c r="R110" s="3"/>
      <c r="S110" s="3"/>
      <c r="T110" s="3"/>
      <c r="U110" s="3"/>
      <c r="V110" s="3"/>
      <c r="W110" s="3"/>
      <c r="X110" s="3"/>
      <c r="Y110" s="3"/>
      <c r="Z110" s="3"/>
    </row>
    <row r="111" customFormat="false" ht="12.75" hidden="false" customHeight="true" outlineLevel="0" collapsed="false">
      <c r="A111" s="3"/>
      <c r="B111" s="43"/>
      <c r="C111" s="43"/>
      <c r="D111" s="43"/>
      <c r="E111" s="43"/>
      <c r="F111" s="43"/>
      <c r="G111" s="43"/>
      <c r="H111" s="43"/>
      <c r="I111" s="43"/>
      <c r="J111" s="43"/>
      <c r="K111" s="43"/>
      <c r="L111" s="43"/>
      <c r="M111" s="3"/>
      <c r="N111" s="3"/>
      <c r="O111" s="3"/>
      <c r="P111" s="3"/>
      <c r="Q111" s="3"/>
      <c r="R111" s="3"/>
      <c r="S111" s="3"/>
      <c r="T111" s="3"/>
      <c r="U111" s="3"/>
      <c r="V111" s="3"/>
      <c r="W111" s="3"/>
      <c r="X111" s="3"/>
      <c r="Y111" s="3"/>
      <c r="Z111" s="3"/>
    </row>
    <row r="112" customFormat="false" ht="12.75" hidden="false" customHeight="true" outlineLevel="0" collapsed="false">
      <c r="A112" s="3"/>
      <c r="B112" s="43"/>
      <c r="C112" s="43"/>
      <c r="D112" s="43"/>
      <c r="E112" s="43"/>
      <c r="F112" s="43"/>
      <c r="G112" s="43"/>
      <c r="H112" s="43"/>
      <c r="I112" s="43"/>
      <c r="J112" s="43"/>
      <c r="K112" s="43"/>
      <c r="L112" s="43"/>
      <c r="M112" s="3"/>
      <c r="N112" s="3"/>
      <c r="O112" s="3"/>
      <c r="P112" s="3"/>
      <c r="Q112" s="3"/>
      <c r="R112" s="3"/>
      <c r="S112" s="3"/>
      <c r="T112" s="3"/>
      <c r="U112" s="3"/>
      <c r="V112" s="3"/>
      <c r="W112" s="3"/>
      <c r="X112" s="3"/>
      <c r="Y112" s="3"/>
      <c r="Z112" s="3"/>
    </row>
    <row r="113" customFormat="false" ht="12.75" hidden="false" customHeight="true" outlineLevel="0" collapsed="false">
      <c r="A113" s="3"/>
      <c r="B113" s="43"/>
      <c r="C113" s="43"/>
      <c r="D113" s="43"/>
      <c r="E113" s="43"/>
      <c r="F113" s="43"/>
      <c r="G113" s="43"/>
      <c r="H113" s="43"/>
      <c r="I113" s="43"/>
      <c r="J113" s="43"/>
      <c r="K113" s="43"/>
      <c r="L113" s="43"/>
      <c r="M113" s="3"/>
      <c r="N113" s="3"/>
      <c r="O113" s="3"/>
      <c r="P113" s="3"/>
      <c r="Q113" s="3"/>
      <c r="R113" s="3"/>
      <c r="S113" s="3"/>
      <c r="T113" s="3"/>
      <c r="U113" s="3"/>
      <c r="V113" s="3"/>
      <c r="W113" s="3"/>
      <c r="X113" s="3"/>
      <c r="Y113" s="3"/>
      <c r="Z113" s="3"/>
    </row>
    <row r="114" customFormat="false" ht="12.75" hidden="false" customHeight="true" outlineLevel="0" collapsed="false">
      <c r="A114" s="3"/>
      <c r="B114" s="43"/>
      <c r="C114" s="43"/>
      <c r="D114" s="43"/>
      <c r="E114" s="43"/>
      <c r="F114" s="43"/>
      <c r="G114" s="43"/>
      <c r="H114" s="43"/>
      <c r="I114" s="43"/>
      <c r="J114" s="43"/>
      <c r="K114" s="43"/>
      <c r="L114" s="43"/>
      <c r="M114" s="3"/>
      <c r="N114" s="3"/>
      <c r="O114" s="3"/>
      <c r="P114" s="3"/>
      <c r="Q114" s="3"/>
      <c r="R114" s="3"/>
      <c r="S114" s="3"/>
      <c r="T114" s="3"/>
      <c r="U114" s="3"/>
      <c r="V114" s="3"/>
      <c r="W114" s="3"/>
      <c r="X114" s="3"/>
      <c r="Y114" s="3"/>
      <c r="Z114" s="3"/>
    </row>
    <row r="115" customFormat="false" ht="12.75" hidden="false" customHeight="true" outlineLevel="0" collapsed="false">
      <c r="A115" s="3"/>
      <c r="B115" s="43"/>
      <c r="C115" s="43"/>
      <c r="D115" s="43"/>
      <c r="E115" s="43"/>
      <c r="F115" s="43"/>
      <c r="G115" s="43"/>
      <c r="H115" s="43"/>
      <c r="I115" s="43"/>
      <c r="J115" s="43"/>
      <c r="K115" s="43"/>
      <c r="L115" s="43"/>
      <c r="M115" s="3"/>
      <c r="N115" s="3"/>
      <c r="O115" s="3"/>
      <c r="P115" s="3"/>
      <c r="Q115" s="3"/>
      <c r="R115" s="3"/>
      <c r="S115" s="3"/>
      <c r="T115" s="3"/>
      <c r="U115" s="3"/>
      <c r="V115" s="3"/>
      <c r="W115" s="3"/>
      <c r="X115" s="3"/>
      <c r="Y115" s="3"/>
      <c r="Z115" s="3"/>
    </row>
    <row r="116" customFormat="false" ht="12.75" hidden="false" customHeight="true" outlineLevel="0" collapsed="false">
      <c r="A116" s="3"/>
      <c r="B116" s="43"/>
      <c r="C116" s="43"/>
      <c r="D116" s="43"/>
      <c r="E116" s="43"/>
      <c r="F116" s="43"/>
      <c r="G116" s="43"/>
      <c r="H116" s="43"/>
      <c r="I116" s="43"/>
      <c r="J116" s="43"/>
      <c r="K116" s="43"/>
      <c r="L116" s="43"/>
      <c r="M116" s="3"/>
      <c r="N116" s="3"/>
      <c r="O116" s="3"/>
      <c r="P116" s="3"/>
      <c r="Q116" s="3"/>
      <c r="R116" s="3"/>
      <c r="S116" s="3"/>
      <c r="T116" s="3"/>
      <c r="U116" s="3"/>
      <c r="V116" s="3"/>
      <c r="W116" s="3"/>
      <c r="X116" s="3"/>
      <c r="Y116" s="3"/>
      <c r="Z116" s="3"/>
    </row>
    <row r="117" customFormat="false" ht="12.75" hidden="false" customHeight="true" outlineLevel="0" collapsed="false">
      <c r="A117" s="3"/>
      <c r="B117" s="43"/>
      <c r="C117" s="43"/>
      <c r="D117" s="43"/>
      <c r="E117" s="43"/>
      <c r="F117" s="43"/>
      <c r="G117" s="43"/>
      <c r="H117" s="43"/>
      <c r="I117" s="43"/>
      <c r="J117" s="43"/>
      <c r="K117" s="43"/>
      <c r="L117" s="43"/>
      <c r="M117" s="3"/>
      <c r="N117" s="3"/>
      <c r="O117" s="3"/>
      <c r="P117" s="3"/>
      <c r="Q117" s="3"/>
      <c r="R117" s="3"/>
      <c r="S117" s="3"/>
      <c r="T117" s="3"/>
      <c r="U117" s="3"/>
      <c r="V117" s="3"/>
      <c r="W117" s="3"/>
      <c r="X117" s="3"/>
      <c r="Y117" s="3"/>
      <c r="Z117" s="3"/>
    </row>
    <row r="118" customFormat="false" ht="12.75" hidden="false" customHeight="true" outlineLevel="0" collapsed="false">
      <c r="A118" s="3"/>
      <c r="B118" s="43"/>
      <c r="C118" s="43"/>
      <c r="D118" s="43"/>
      <c r="E118" s="43"/>
      <c r="F118" s="43"/>
      <c r="G118" s="43"/>
      <c r="H118" s="43"/>
      <c r="I118" s="43"/>
      <c r="J118" s="43"/>
      <c r="K118" s="43"/>
      <c r="L118" s="43"/>
      <c r="M118" s="3"/>
      <c r="N118" s="3"/>
      <c r="O118" s="3"/>
      <c r="P118" s="3"/>
      <c r="Q118" s="3"/>
      <c r="R118" s="3"/>
      <c r="S118" s="3"/>
      <c r="T118" s="3"/>
      <c r="U118" s="3"/>
      <c r="V118" s="3"/>
      <c r="W118" s="3"/>
      <c r="X118" s="3"/>
      <c r="Y118" s="3"/>
      <c r="Z118" s="3"/>
    </row>
    <row r="119" customFormat="false" ht="12.75" hidden="false" customHeight="true" outlineLevel="0" collapsed="false">
      <c r="A119" s="3"/>
      <c r="B119" s="43"/>
      <c r="C119" s="43"/>
      <c r="D119" s="43"/>
      <c r="E119" s="43"/>
      <c r="F119" s="43"/>
      <c r="G119" s="43"/>
      <c r="H119" s="43"/>
      <c r="I119" s="43"/>
      <c r="J119" s="43"/>
      <c r="K119" s="43"/>
      <c r="L119" s="43"/>
      <c r="M119" s="3"/>
      <c r="N119" s="3"/>
      <c r="O119" s="3"/>
      <c r="P119" s="3"/>
      <c r="Q119" s="3"/>
      <c r="R119" s="3"/>
      <c r="S119" s="3"/>
      <c r="T119" s="3"/>
      <c r="U119" s="3"/>
      <c r="V119" s="3"/>
      <c r="W119" s="3"/>
      <c r="X119" s="3"/>
      <c r="Y119" s="3"/>
      <c r="Z119" s="3"/>
    </row>
    <row r="120" customFormat="false" ht="12.75" hidden="false" customHeight="true" outlineLevel="0" collapsed="false">
      <c r="A120" s="3"/>
      <c r="B120" s="43"/>
      <c r="C120" s="43"/>
      <c r="D120" s="43"/>
      <c r="E120" s="43"/>
      <c r="F120" s="43"/>
      <c r="G120" s="43"/>
      <c r="H120" s="43"/>
      <c r="I120" s="43"/>
      <c r="J120" s="43"/>
      <c r="K120" s="43"/>
      <c r="L120" s="43"/>
      <c r="M120" s="3"/>
      <c r="N120" s="3"/>
      <c r="O120" s="3"/>
      <c r="P120" s="3"/>
      <c r="Q120" s="3"/>
      <c r="R120" s="3"/>
      <c r="S120" s="3"/>
      <c r="T120" s="3"/>
      <c r="U120" s="3"/>
      <c r="V120" s="3"/>
      <c r="W120" s="3"/>
      <c r="X120" s="3"/>
      <c r="Y120" s="3"/>
      <c r="Z120" s="3"/>
    </row>
    <row r="121" customFormat="false" ht="12.75" hidden="false" customHeight="true" outlineLevel="0" collapsed="false">
      <c r="A121" s="3"/>
      <c r="B121" s="43"/>
      <c r="C121" s="43"/>
      <c r="D121" s="43"/>
      <c r="E121" s="43"/>
      <c r="F121" s="43"/>
      <c r="G121" s="43"/>
      <c r="H121" s="43"/>
      <c r="I121" s="43"/>
      <c r="J121" s="43"/>
      <c r="K121" s="43"/>
      <c r="L121" s="43"/>
      <c r="M121" s="3"/>
      <c r="N121" s="3"/>
      <c r="O121" s="3"/>
      <c r="P121" s="3"/>
      <c r="Q121" s="3"/>
      <c r="R121" s="3"/>
      <c r="S121" s="3"/>
      <c r="T121" s="3"/>
      <c r="U121" s="3"/>
      <c r="V121" s="3"/>
      <c r="W121" s="3"/>
      <c r="X121" s="3"/>
      <c r="Y121" s="3"/>
      <c r="Z121" s="3"/>
    </row>
    <row r="122" customFormat="false" ht="12.75" hidden="false" customHeight="true" outlineLevel="0" collapsed="false">
      <c r="A122" s="3"/>
      <c r="B122" s="43"/>
      <c r="C122" s="43"/>
      <c r="D122" s="43"/>
      <c r="E122" s="43"/>
      <c r="F122" s="43"/>
      <c r="G122" s="43"/>
      <c r="H122" s="43"/>
      <c r="I122" s="43"/>
      <c r="J122" s="43"/>
      <c r="K122" s="43"/>
      <c r="L122" s="43"/>
      <c r="M122" s="3"/>
      <c r="N122" s="3"/>
      <c r="O122" s="3"/>
      <c r="P122" s="3"/>
      <c r="Q122" s="3"/>
      <c r="R122" s="3"/>
      <c r="S122" s="3"/>
      <c r="T122" s="3"/>
      <c r="U122" s="3"/>
      <c r="V122" s="3"/>
      <c r="W122" s="3"/>
      <c r="X122" s="3"/>
      <c r="Y122" s="3"/>
      <c r="Z122" s="3"/>
    </row>
    <row r="123" customFormat="false" ht="12.75" hidden="false" customHeight="true" outlineLevel="0" collapsed="false">
      <c r="A123" s="3"/>
      <c r="B123" s="43"/>
      <c r="C123" s="43"/>
      <c r="D123" s="43"/>
      <c r="E123" s="43"/>
      <c r="F123" s="43"/>
      <c r="G123" s="43"/>
      <c r="H123" s="43"/>
      <c r="I123" s="43"/>
      <c r="J123" s="43"/>
      <c r="K123" s="43"/>
      <c r="L123" s="43"/>
      <c r="M123" s="3"/>
      <c r="N123" s="3"/>
      <c r="O123" s="3"/>
      <c r="P123" s="3"/>
      <c r="Q123" s="3"/>
      <c r="R123" s="3"/>
      <c r="S123" s="3"/>
      <c r="T123" s="3"/>
      <c r="U123" s="3"/>
      <c r="V123" s="3"/>
      <c r="W123" s="3"/>
      <c r="X123" s="3"/>
      <c r="Y123" s="3"/>
      <c r="Z123" s="3"/>
    </row>
    <row r="124" customFormat="false" ht="12.75" hidden="false" customHeight="true" outlineLevel="0" collapsed="false">
      <c r="A124" s="3"/>
      <c r="B124" s="43"/>
      <c r="C124" s="43"/>
      <c r="D124" s="43"/>
      <c r="E124" s="43"/>
      <c r="F124" s="43"/>
      <c r="G124" s="43"/>
      <c r="H124" s="43"/>
      <c r="I124" s="43"/>
      <c r="J124" s="43"/>
      <c r="K124" s="43"/>
      <c r="L124" s="43"/>
      <c r="M124" s="3"/>
      <c r="N124" s="3"/>
      <c r="O124" s="3"/>
      <c r="P124" s="3"/>
      <c r="Q124" s="3"/>
      <c r="R124" s="3"/>
      <c r="S124" s="3"/>
      <c r="T124" s="3"/>
      <c r="U124" s="3"/>
      <c r="V124" s="3"/>
      <c r="W124" s="3"/>
      <c r="X124" s="3"/>
      <c r="Y124" s="3"/>
      <c r="Z124" s="3"/>
    </row>
    <row r="125" customFormat="false" ht="12.75" hidden="false" customHeight="true" outlineLevel="0" collapsed="false">
      <c r="A125" s="3"/>
      <c r="B125" s="43"/>
      <c r="C125" s="43"/>
      <c r="D125" s="43"/>
      <c r="E125" s="43"/>
      <c r="F125" s="43"/>
      <c r="G125" s="43"/>
      <c r="H125" s="43"/>
      <c r="I125" s="43"/>
      <c r="J125" s="43"/>
      <c r="K125" s="43"/>
      <c r="L125" s="43"/>
      <c r="M125" s="3"/>
      <c r="N125" s="3"/>
      <c r="O125" s="3"/>
      <c r="P125" s="3"/>
      <c r="Q125" s="3"/>
      <c r="R125" s="3"/>
      <c r="S125" s="3"/>
      <c r="T125" s="3"/>
      <c r="U125" s="3"/>
      <c r="V125" s="3"/>
      <c r="W125" s="3"/>
      <c r="X125" s="3"/>
      <c r="Y125" s="3"/>
      <c r="Z125" s="3"/>
    </row>
    <row r="126" customFormat="false" ht="12.75" hidden="false" customHeight="true" outlineLevel="0" collapsed="false">
      <c r="A126" s="3"/>
      <c r="B126" s="43"/>
      <c r="C126" s="43"/>
      <c r="D126" s="43"/>
      <c r="E126" s="43"/>
      <c r="F126" s="43"/>
      <c r="G126" s="43"/>
      <c r="H126" s="43"/>
      <c r="I126" s="43"/>
      <c r="J126" s="43"/>
      <c r="K126" s="43"/>
      <c r="L126" s="43"/>
      <c r="M126" s="3"/>
      <c r="N126" s="3"/>
      <c r="O126" s="3"/>
      <c r="P126" s="3"/>
      <c r="Q126" s="3"/>
      <c r="R126" s="3"/>
      <c r="S126" s="3"/>
      <c r="T126" s="3"/>
      <c r="U126" s="3"/>
      <c r="V126" s="3"/>
      <c r="W126" s="3"/>
      <c r="X126" s="3"/>
      <c r="Y126" s="3"/>
      <c r="Z126" s="3"/>
    </row>
    <row r="127" customFormat="false" ht="12.75" hidden="false" customHeight="true" outlineLevel="0" collapsed="false">
      <c r="A127" s="3"/>
      <c r="B127" s="43"/>
      <c r="C127" s="43"/>
      <c r="D127" s="43"/>
      <c r="E127" s="43"/>
      <c r="F127" s="43"/>
      <c r="G127" s="43"/>
      <c r="H127" s="43"/>
      <c r="I127" s="43"/>
      <c r="J127" s="43"/>
      <c r="K127" s="43"/>
      <c r="L127" s="43"/>
      <c r="M127" s="3"/>
      <c r="N127" s="3"/>
      <c r="O127" s="3"/>
      <c r="P127" s="3"/>
      <c r="Q127" s="3"/>
      <c r="R127" s="3"/>
      <c r="S127" s="3"/>
      <c r="T127" s="3"/>
      <c r="U127" s="3"/>
      <c r="V127" s="3"/>
      <c r="W127" s="3"/>
      <c r="X127" s="3"/>
      <c r="Y127" s="3"/>
      <c r="Z127" s="3"/>
    </row>
    <row r="128" customFormat="false" ht="12.75" hidden="false" customHeight="true" outlineLevel="0" collapsed="false">
      <c r="A128" s="3"/>
      <c r="B128" s="43"/>
      <c r="C128" s="43"/>
      <c r="D128" s="43"/>
      <c r="E128" s="43"/>
      <c r="F128" s="43"/>
      <c r="G128" s="43"/>
      <c r="H128" s="43"/>
      <c r="I128" s="43"/>
      <c r="J128" s="43"/>
      <c r="K128" s="43"/>
      <c r="L128" s="43"/>
      <c r="M128" s="3"/>
      <c r="N128" s="3"/>
      <c r="O128" s="3"/>
      <c r="P128" s="3"/>
      <c r="Q128" s="3"/>
      <c r="R128" s="3"/>
      <c r="S128" s="3"/>
      <c r="T128" s="3"/>
      <c r="U128" s="3"/>
      <c r="V128" s="3"/>
      <c r="W128" s="3"/>
      <c r="X128" s="3"/>
      <c r="Y128" s="3"/>
      <c r="Z128" s="3"/>
    </row>
    <row r="129" customFormat="false" ht="12.75" hidden="false" customHeight="true" outlineLevel="0" collapsed="false">
      <c r="A129" s="3"/>
      <c r="B129" s="43"/>
      <c r="C129" s="43"/>
      <c r="D129" s="43"/>
      <c r="E129" s="43"/>
      <c r="F129" s="43"/>
      <c r="G129" s="43"/>
      <c r="H129" s="43"/>
      <c r="I129" s="43"/>
      <c r="J129" s="43"/>
      <c r="K129" s="43"/>
      <c r="L129" s="43"/>
      <c r="M129" s="3"/>
      <c r="N129" s="3"/>
      <c r="O129" s="3"/>
      <c r="P129" s="3"/>
      <c r="Q129" s="3"/>
      <c r="R129" s="3"/>
      <c r="S129" s="3"/>
      <c r="T129" s="3"/>
      <c r="U129" s="3"/>
      <c r="V129" s="3"/>
      <c r="W129" s="3"/>
      <c r="X129" s="3"/>
      <c r="Y129" s="3"/>
      <c r="Z129" s="3"/>
    </row>
    <row r="130" customFormat="false" ht="12.75" hidden="false" customHeight="true" outlineLevel="0" collapsed="false">
      <c r="A130" s="3"/>
      <c r="B130" s="43"/>
      <c r="C130" s="43"/>
      <c r="D130" s="43"/>
      <c r="E130" s="43"/>
      <c r="F130" s="43"/>
      <c r="G130" s="43"/>
      <c r="H130" s="43"/>
      <c r="I130" s="43"/>
      <c r="J130" s="43"/>
      <c r="K130" s="43"/>
      <c r="L130" s="43"/>
      <c r="M130" s="3"/>
      <c r="N130" s="3"/>
      <c r="O130" s="3"/>
      <c r="P130" s="3"/>
      <c r="Q130" s="3"/>
      <c r="R130" s="3"/>
      <c r="S130" s="3"/>
      <c r="T130" s="3"/>
      <c r="U130" s="3"/>
      <c r="V130" s="3"/>
      <c r="W130" s="3"/>
      <c r="X130" s="3"/>
      <c r="Y130" s="3"/>
      <c r="Z130" s="3"/>
    </row>
    <row r="131" customFormat="false" ht="12.75" hidden="false" customHeight="true" outlineLevel="0" collapsed="false">
      <c r="A131" s="3"/>
      <c r="B131" s="43"/>
      <c r="C131" s="43"/>
      <c r="D131" s="43"/>
      <c r="E131" s="43"/>
      <c r="F131" s="43"/>
      <c r="G131" s="43"/>
      <c r="H131" s="43"/>
      <c r="I131" s="43"/>
      <c r="J131" s="43"/>
      <c r="K131" s="43"/>
      <c r="L131" s="43"/>
      <c r="M131" s="3"/>
      <c r="N131" s="3"/>
      <c r="O131" s="3"/>
      <c r="P131" s="3"/>
      <c r="Q131" s="3"/>
      <c r="R131" s="3"/>
      <c r="S131" s="3"/>
      <c r="T131" s="3"/>
      <c r="U131" s="3"/>
      <c r="V131" s="3"/>
      <c r="W131" s="3"/>
      <c r="X131" s="3"/>
      <c r="Y131" s="3"/>
      <c r="Z131" s="3"/>
    </row>
    <row r="132" customFormat="false" ht="12.75" hidden="false" customHeight="true" outlineLevel="0" collapsed="false">
      <c r="A132" s="3"/>
      <c r="B132" s="43"/>
      <c r="C132" s="43"/>
      <c r="D132" s="43"/>
      <c r="E132" s="43"/>
      <c r="F132" s="43"/>
      <c r="G132" s="43"/>
      <c r="H132" s="43"/>
      <c r="I132" s="43"/>
      <c r="J132" s="43"/>
      <c r="K132" s="43"/>
      <c r="L132" s="43"/>
      <c r="M132" s="3"/>
      <c r="N132" s="3"/>
      <c r="O132" s="3"/>
      <c r="P132" s="3"/>
      <c r="Q132" s="3"/>
      <c r="R132" s="3"/>
      <c r="S132" s="3"/>
      <c r="T132" s="3"/>
      <c r="U132" s="3"/>
      <c r="V132" s="3"/>
      <c r="W132" s="3"/>
      <c r="X132" s="3"/>
      <c r="Y132" s="3"/>
      <c r="Z132" s="3"/>
    </row>
    <row r="133" customFormat="false" ht="12.75" hidden="false" customHeight="true" outlineLevel="0" collapsed="false">
      <c r="A133" s="3"/>
      <c r="B133" s="43"/>
      <c r="C133" s="43"/>
      <c r="D133" s="43"/>
      <c r="E133" s="43"/>
      <c r="F133" s="43"/>
      <c r="G133" s="43"/>
      <c r="H133" s="43"/>
      <c r="I133" s="43"/>
      <c r="J133" s="43"/>
      <c r="K133" s="43"/>
      <c r="L133" s="43"/>
      <c r="M133" s="3"/>
      <c r="N133" s="3"/>
      <c r="O133" s="3"/>
      <c r="P133" s="3"/>
      <c r="Q133" s="3"/>
      <c r="R133" s="3"/>
      <c r="S133" s="3"/>
      <c r="T133" s="3"/>
      <c r="U133" s="3"/>
      <c r="V133" s="3"/>
      <c r="W133" s="3"/>
      <c r="X133" s="3"/>
      <c r="Y133" s="3"/>
      <c r="Z133" s="3"/>
    </row>
    <row r="134" customFormat="false" ht="12.75" hidden="false" customHeight="true" outlineLevel="0" collapsed="false">
      <c r="A134" s="3"/>
      <c r="B134" s="43"/>
      <c r="C134" s="43"/>
      <c r="D134" s="43"/>
      <c r="E134" s="43"/>
      <c r="F134" s="43"/>
      <c r="G134" s="43"/>
      <c r="H134" s="43"/>
      <c r="I134" s="43"/>
      <c r="J134" s="43"/>
      <c r="K134" s="43"/>
      <c r="L134" s="43"/>
      <c r="M134" s="3"/>
      <c r="N134" s="3"/>
      <c r="O134" s="3"/>
      <c r="P134" s="3"/>
      <c r="Q134" s="3"/>
      <c r="R134" s="3"/>
      <c r="S134" s="3"/>
      <c r="T134" s="3"/>
      <c r="U134" s="3"/>
      <c r="V134" s="3"/>
      <c r="W134" s="3"/>
      <c r="X134" s="3"/>
      <c r="Y134" s="3"/>
      <c r="Z134" s="3"/>
    </row>
    <row r="135" customFormat="false" ht="12.75" hidden="false" customHeight="true" outlineLevel="0" collapsed="false">
      <c r="A135" s="3"/>
      <c r="B135" s="43"/>
      <c r="C135" s="43"/>
      <c r="D135" s="43"/>
      <c r="E135" s="43"/>
      <c r="F135" s="43"/>
      <c r="G135" s="43"/>
      <c r="H135" s="43"/>
      <c r="I135" s="43"/>
      <c r="J135" s="43"/>
      <c r="K135" s="43"/>
      <c r="L135" s="43"/>
      <c r="M135" s="3"/>
      <c r="N135" s="3"/>
      <c r="O135" s="3"/>
      <c r="P135" s="3"/>
      <c r="Q135" s="3"/>
      <c r="R135" s="3"/>
      <c r="S135" s="3"/>
      <c r="T135" s="3"/>
      <c r="U135" s="3"/>
      <c r="V135" s="3"/>
      <c r="W135" s="3"/>
      <c r="X135" s="3"/>
      <c r="Y135" s="3"/>
      <c r="Z135" s="3"/>
    </row>
    <row r="136" customFormat="false" ht="12.75" hidden="false" customHeight="true" outlineLevel="0" collapsed="false">
      <c r="A136" s="3"/>
      <c r="B136" s="43"/>
      <c r="C136" s="43"/>
      <c r="D136" s="43"/>
      <c r="E136" s="43"/>
      <c r="F136" s="43"/>
      <c r="G136" s="43"/>
      <c r="H136" s="43"/>
      <c r="I136" s="43"/>
      <c r="J136" s="43"/>
      <c r="K136" s="43"/>
      <c r="L136" s="43"/>
      <c r="M136" s="3"/>
      <c r="N136" s="3"/>
      <c r="O136" s="3"/>
      <c r="P136" s="3"/>
      <c r="Q136" s="3"/>
      <c r="R136" s="3"/>
      <c r="S136" s="3"/>
      <c r="T136" s="3"/>
      <c r="U136" s="3"/>
      <c r="V136" s="3"/>
      <c r="W136" s="3"/>
      <c r="X136" s="3"/>
      <c r="Y136" s="3"/>
      <c r="Z136" s="3"/>
    </row>
    <row r="137" customFormat="false" ht="12.75" hidden="false" customHeight="true" outlineLevel="0" collapsed="false">
      <c r="A137" s="3"/>
      <c r="B137" s="43"/>
      <c r="C137" s="43"/>
      <c r="D137" s="43"/>
      <c r="E137" s="43"/>
      <c r="F137" s="43"/>
      <c r="G137" s="43"/>
      <c r="H137" s="43"/>
      <c r="I137" s="43"/>
      <c r="J137" s="43"/>
      <c r="K137" s="43"/>
      <c r="L137" s="43"/>
      <c r="M137" s="3"/>
      <c r="N137" s="3"/>
      <c r="O137" s="3"/>
      <c r="P137" s="3"/>
      <c r="Q137" s="3"/>
      <c r="R137" s="3"/>
      <c r="S137" s="3"/>
      <c r="T137" s="3"/>
      <c r="U137" s="3"/>
      <c r="V137" s="3"/>
      <c r="W137" s="3"/>
      <c r="X137" s="3"/>
      <c r="Y137" s="3"/>
      <c r="Z137" s="3"/>
    </row>
    <row r="138" customFormat="false" ht="12.75" hidden="false" customHeight="true" outlineLevel="0" collapsed="false">
      <c r="A138" s="3"/>
      <c r="B138" s="43"/>
      <c r="C138" s="43"/>
      <c r="D138" s="43"/>
      <c r="E138" s="43"/>
      <c r="F138" s="43"/>
      <c r="G138" s="43"/>
      <c r="H138" s="43"/>
      <c r="I138" s="43"/>
      <c r="J138" s="43"/>
      <c r="K138" s="43"/>
      <c r="L138" s="43"/>
      <c r="M138" s="3"/>
      <c r="N138" s="3"/>
      <c r="O138" s="3"/>
      <c r="P138" s="3"/>
      <c r="Q138" s="3"/>
      <c r="R138" s="3"/>
      <c r="S138" s="3"/>
      <c r="T138" s="3"/>
      <c r="U138" s="3"/>
      <c r="V138" s="3"/>
      <c r="W138" s="3"/>
      <c r="X138" s="3"/>
      <c r="Y138" s="3"/>
      <c r="Z138" s="3"/>
    </row>
    <row r="139" customFormat="false" ht="12.75" hidden="false" customHeight="true" outlineLevel="0" collapsed="false">
      <c r="A139" s="3"/>
      <c r="B139" s="43"/>
      <c r="C139" s="43"/>
      <c r="D139" s="43"/>
      <c r="E139" s="43"/>
      <c r="F139" s="43"/>
      <c r="G139" s="43"/>
      <c r="H139" s="43"/>
      <c r="I139" s="43"/>
      <c r="J139" s="43"/>
      <c r="K139" s="43"/>
      <c r="L139" s="43"/>
      <c r="M139" s="3"/>
      <c r="N139" s="3"/>
      <c r="O139" s="3"/>
      <c r="P139" s="3"/>
      <c r="Q139" s="3"/>
      <c r="R139" s="3"/>
      <c r="S139" s="3"/>
      <c r="T139" s="3"/>
      <c r="U139" s="3"/>
      <c r="V139" s="3"/>
      <c r="W139" s="3"/>
      <c r="X139" s="3"/>
      <c r="Y139" s="3"/>
      <c r="Z139" s="3"/>
    </row>
    <row r="140" customFormat="false" ht="12.75" hidden="false" customHeight="true" outlineLevel="0" collapsed="false">
      <c r="A140" s="3"/>
      <c r="B140" s="43"/>
      <c r="C140" s="43"/>
      <c r="D140" s="43"/>
      <c r="E140" s="43"/>
      <c r="F140" s="43"/>
      <c r="G140" s="43"/>
      <c r="H140" s="43"/>
      <c r="I140" s="43"/>
      <c r="J140" s="43"/>
      <c r="K140" s="43"/>
      <c r="L140" s="43"/>
      <c r="M140" s="3"/>
      <c r="N140" s="3"/>
      <c r="O140" s="3"/>
      <c r="P140" s="3"/>
      <c r="Q140" s="3"/>
      <c r="R140" s="3"/>
      <c r="S140" s="3"/>
      <c r="T140" s="3"/>
      <c r="U140" s="3"/>
      <c r="V140" s="3"/>
      <c r="W140" s="3"/>
      <c r="X140" s="3"/>
      <c r="Y140" s="3"/>
      <c r="Z140" s="3"/>
    </row>
    <row r="141" customFormat="false" ht="12.75" hidden="false" customHeight="true" outlineLevel="0" collapsed="false">
      <c r="A141" s="3"/>
      <c r="B141" s="43"/>
      <c r="C141" s="43"/>
      <c r="D141" s="43"/>
      <c r="E141" s="43"/>
      <c r="F141" s="43"/>
      <c r="G141" s="43"/>
      <c r="H141" s="43"/>
      <c r="I141" s="43"/>
      <c r="J141" s="43"/>
      <c r="K141" s="43"/>
      <c r="L141" s="43"/>
      <c r="M141" s="3"/>
      <c r="N141" s="3"/>
      <c r="O141" s="3"/>
      <c r="P141" s="3"/>
      <c r="Q141" s="3"/>
      <c r="R141" s="3"/>
      <c r="S141" s="3"/>
      <c r="T141" s="3"/>
      <c r="U141" s="3"/>
      <c r="V141" s="3"/>
      <c r="W141" s="3"/>
      <c r="X141" s="3"/>
      <c r="Y141" s="3"/>
      <c r="Z141" s="3"/>
    </row>
    <row r="142" customFormat="false" ht="12.75" hidden="false" customHeight="true" outlineLevel="0" collapsed="false">
      <c r="A142" s="3"/>
      <c r="B142" s="43"/>
      <c r="C142" s="43"/>
      <c r="D142" s="43"/>
      <c r="E142" s="43"/>
      <c r="F142" s="43"/>
      <c r="G142" s="43"/>
      <c r="H142" s="43"/>
      <c r="I142" s="43"/>
      <c r="J142" s="43"/>
      <c r="K142" s="43"/>
      <c r="L142" s="43"/>
      <c r="M142" s="3"/>
      <c r="N142" s="3"/>
      <c r="O142" s="3"/>
      <c r="P142" s="3"/>
      <c r="Q142" s="3"/>
      <c r="R142" s="3"/>
      <c r="S142" s="3"/>
      <c r="T142" s="3"/>
      <c r="U142" s="3"/>
      <c r="V142" s="3"/>
      <c r="W142" s="3"/>
      <c r="X142" s="3"/>
      <c r="Y142" s="3"/>
      <c r="Z142" s="3"/>
    </row>
    <row r="143" customFormat="false" ht="12.75" hidden="false" customHeight="true" outlineLevel="0" collapsed="false">
      <c r="A143" s="3"/>
      <c r="B143" s="43"/>
      <c r="C143" s="43"/>
      <c r="D143" s="43"/>
      <c r="E143" s="43"/>
      <c r="F143" s="43"/>
      <c r="G143" s="43"/>
      <c r="H143" s="43"/>
      <c r="I143" s="43"/>
      <c r="J143" s="43"/>
      <c r="K143" s="43"/>
      <c r="L143" s="43"/>
      <c r="M143" s="3"/>
      <c r="N143" s="3"/>
      <c r="O143" s="3"/>
      <c r="P143" s="3"/>
      <c r="Q143" s="3"/>
      <c r="R143" s="3"/>
      <c r="S143" s="3"/>
      <c r="T143" s="3"/>
      <c r="U143" s="3"/>
      <c r="V143" s="3"/>
      <c r="W143" s="3"/>
      <c r="X143" s="3"/>
      <c r="Y143" s="3"/>
      <c r="Z143" s="3"/>
    </row>
    <row r="144" customFormat="false" ht="12.75" hidden="false" customHeight="true" outlineLevel="0" collapsed="false">
      <c r="A144" s="3"/>
      <c r="B144" s="43"/>
      <c r="C144" s="43"/>
      <c r="D144" s="43"/>
      <c r="E144" s="43"/>
      <c r="F144" s="43"/>
      <c r="G144" s="43"/>
      <c r="H144" s="43"/>
      <c r="I144" s="43"/>
      <c r="J144" s="43"/>
      <c r="K144" s="43"/>
      <c r="L144" s="43"/>
      <c r="M144" s="3"/>
      <c r="N144" s="3"/>
      <c r="O144" s="3"/>
      <c r="P144" s="3"/>
      <c r="Q144" s="3"/>
      <c r="R144" s="3"/>
      <c r="S144" s="3"/>
      <c r="T144" s="3"/>
      <c r="U144" s="3"/>
      <c r="V144" s="3"/>
      <c r="W144" s="3"/>
      <c r="X144" s="3"/>
      <c r="Y144" s="3"/>
      <c r="Z144" s="3"/>
    </row>
    <row r="145" customFormat="false" ht="12.75" hidden="false" customHeight="true" outlineLevel="0" collapsed="false">
      <c r="A145" s="3"/>
      <c r="B145" s="43"/>
      <c r="C145" s="43"/>
      <c r="D145" s="43"/>
      <c r="E145" s="43"/>
      <c r="F145" s="43"/>
      <c r="G145" s="43"/>
      <c r="H145" s="43"/>
      <c r="I145" s="43"/>
      <c r="J145" s="43"/>
      <c r="K145" s="43"/>
      <c r="L145" s="43"/>
      <c r="M145" s="3"/>
      <c r="N145" s="3"/>
      <c r="O145" s="3"/>
      <c r="P145" s="3"/>
      <c r="Q145" s="3"/>
      <c r="R145" s="3"/>
      <c r="S145" s="3"/>
      <c r="T145" s="3"/>
      <c r="U145" s="3"/>
      <c r="V145" s="3"/>
      <c r="W145" s="3"/>
      <c r="X145" s="3"/>
      <c r="Y145" s="3"/>
      <c r="Z145" s="3"/>
    </row>
    <row r="146" customFormat="false" ht="12.75" hidden="false" customHeight="true" outlineLevel="0" collapsed="false">
      <c r="A146" s="3"/>
      <c r="B146" s="43"/>
      <c r="C146" s="43"/>
      <c r="D146" s="43"/>
      <c r="E146" s="43"/>
      <c r="F146" s="43"/>
      <c r="G146" s="43"/>
      <c r="H146" s="43"/>
      <c r="I146" s="43"/>
      <c r="J146" s="43"/>
      <c r="K146" s="43"/>
      <c r="L146" s="43"/>
      <c r="M146" s="3"/>
      <c r="N146" s="3"/>
      <c r="O146" s="3"/>
      <c r="P146" s="3"/>
      <c r="Q146" s="3"/>
      <c r="R146" s="3"/>
      <c r="S146" s="3"/>
      <c r="T146" s="3"/>
      <c r="U146" s="3"/>
      <c r="V146" s="3"/>
      <c r="W146" s="3"/>
      <c r="X146" s="3"/>
      <c r="Y146" s="3"/>
      <c r="Z146" s="3"/>
    </row>
    <row r="147" customFormat="false" ht="12.75" hidden="false" customHeight="true" outlineLevel="0" collapsed="false">
      <c r="A147" s="3"/>
      <c r="B147" s="43"/>
      <c r="C147" s="43"/>
      <c r="D147" s="43"/>
      <c r="E147" s="43"/>
      <c r="F147" s="43"/>
      <c r="G147" s="43"/>
      <c r="H147" s="43"/>
      <c r="I147" s="43"/>
      <c r="J147" s="43"/>
      <c r="K147" s="43"/>
      <c r="L147" s="43"/>
      <c r="M147" s="3"/>
      <c r="N147" s="3"/>
      <c r="O147" s="3"/>
      <c r="P147" s="3"/>
      <c r="Q147" s="3"/>
      <c r="R147" s="3"/>
      <c r="S147" s="3"/>
      <c r="T147" s="3"/>
      <c r="U147" s="3"/>
      <c r="V147" s="3"/>
      <c r="W147" s="3"/>
      <c r="X147" s="3"/>
      <c r="Y147" s="3"/>
      <c r="Z147" s="3"/>
    </row>
    <row r="148" customFormat="false" ht="12.75" hidden="false" customHeight="true" outlineLevel="0" collapsed="false">
      <c r="A148" s="3"/>
      <c r="B148" s="43"/>
      <c r="C148" s="43"/>
      <c r="D148" s="43"/>
      <c r="E148" s="43"/>
      <c r="F148" s="43"/>
      <c r="G148" s="43"/>
      <c r="H148" s="43"/>
      <c r="I148" s="43"/>
      <c r="J148" s="43"/>
      <c r="K148" s="43"/>
      <c r="L148" s="43"/>
      <c r="M148" s="3"/>
      <c r="N148" s="3"/>
      <c r="O148" s="3"/>
      <c r="P148" s="3"/>
      <c r="Q148" s="3"/>
      <c r="R148" s="3"/>
      <c r="S148" s="3"/>
      <c r="T148" s="3"/>
      <c r="U148" s="3"/>
      <c r="V148" s="3"/>
      <c r="W148" s="3"/>
      <c r="X148" s="3"/>
      <c r="Y148" s="3"/>
      <c r="Z148" s="3"/>
    </row>
    <row r="149" customFormat="false" ht="12.75" hidden="false" customHeight="true" outlineLevel="0" collapsed="false">
      <c r="A149" s="3"/>
      <c r="B149" s="43"/>
      <c r="C149" s="43"/>
      <c r="D149" s="43"/>
      <c r="E149" s="43"/>
      <c r="F149" s="43"/>
      <c r="G149" s="43"/>
      <c r="H149" s="43"/>
      <c r="I149" s="43"/>
      <c r="J149" s="43"/>
      <c r="K149" s="43"/>
      <c r="L149" s="43"/>
      <c r="M149" s="3"/>
      <c r="N149" s="3"/>
      <c r="O149" s="3"/>
      <c r="P149" s="3"/>
      <c r="Q149" s="3"/>
      <c r="R149" s="3"/>
      <c r="S149" s="3"/>
      <c r="T149" s="3"/>
      <c r="U149" s="3"/>
      <c r="V149" s="3"/>
      <c r="W149" s="3"/>
      <c r="X149" s="3"/>
      <c r="Y149" s="3"/>
      <c r="Z149" s="3"/>
    </row>
    <row r="150" customFormat="false" ht="12.75" hidden="false" customHeight="true" outlineLevel="0" collapsed="false">
      <c r="A150" s="3"/>
      <c r="B150" s="43"/>
      <c r="C150" s="43"/>
      <c r="D150" s="43"/>
      <c r="E150" s="43"/>
      <c r="F150" s="43"/>
      <c r="G150" s="43"/>
      <c r="H150" s="43"/>
      <c r="I150" s="43"/>
      <c r="J150" s="43"/>
      <c r="K150" s="43"/>
      <c r="L150" s="43"/>
      <c r="M150" s="3"/>
      <c r="N150" s="3"/>
      <c r="O150" s="3"/>
      <c r="P150" s="3"/>
      <c r="Q150" s="3"/>
      <c r="R150" s="3"/>
      <c r="S150" s="3"/>
      <c r="T150" s="3"/>
      <c r="U150" s="3"/>
      <c r="V150" s="3"/>
      <c r="W150" s="3"/>
      <c r="X150" s="3"/>
      <c r="Y150" s="3"/>
      <c r="Z150" s="3"/>
    </row>
    <row r="151" customFormat="false" ht="12.75" hidden="false" customHeight="true" outlineLevel="0" collapsed="false">
      <c r="A151" s="3"/>
      <c r="B151" s="43"/>
      <c r="C151" s="43"/>
      <c r="D151" s="43"/>
      <c r="E151" s="43"/>
      <c r="F151" s="43"/>
      <c r="G151" s="43"/>
      <c r="H151" s="43"/>
      <c r="I151" s="43"/>
      <c r="J151" s="43"/>
      <c r="K151" s="43"/>
      <c r="L151" s="43"/>
      <c r="M151" s="3"/>
      <c r="N151" s="3"/>
      <c r="O151" s="3"/>
      <c r="P151" s="3"/>
      <c r="Q151" s="3"/>
      <c r="R151" s="3"/>
      <c r="S151" s="3"/>
      <c r="T151" s="3"/>
      <c r="U151" s="3"/>
      <c r="V151" s="3"/>
      <c r="W151" s="3"/>
      <c r="X151" s="3"/>
      <c r="Y151" s="3"/>
      <c r="Z151" s="3"/>
    </row>
    <row r="152" customFormat="false" ht="12.75" hidden="false" customHeight="true" outlineLevel="0" collapsed="false">
      <c r="A152" s="3"/>
      <c r="B152" s="43"/>
      <c r="C152" s="43"/>
      <c r="D152" s="43"/>
      <c r="E152" s="43"/>
      <c r="F152" s="43"/>
      <c r="G152" s="43"/>
      <c r="H152" s="43"/>
      <c r="I152" s="43"/>
      <c r="J152" s="43"/>
      <c r="K152" s="43"/>
      <c r="L152" s="43"/>
      <c r="M152" s="3"/>
      <c r="N152" s="3"/>
      <c r="O152" s="3"/>
      <c r="P152" s="3"/>
      <c r="Q152" s="3"/>
      <c r="R152" s="3"/>
      <c r="S152" s="3"/>
      <c r="T152" s="3"/>
      <c r="U152" s="3"/>
      <c r="V152" s="3"/>
      <c r="W152" s="3"/>
      <c r="X152" s="3"/>
      <c r="Y152" s="3"/>
      <c r="Z152" s="3"/>
    </row>
    <row r="153" customFormat="false" ht="12.75" hidden="false" customHeight="true" outlineLevel="0" collapsed="false">
      <c r="A153" s="3"/>
      <c r="B153" s="43"/>
      <c r="C153" s="43"/>
      <c r="D153" s="43"/>
      <c r="E153" s="43"/>
      <c r="F153" s="43"/>
      <c r="G153" s="43"/>
      <c r="H153" s="43"/>
      <c r="I153" s="43"/>
      <c r="J153" s="43"/>
      <c r="K153" s="43"/>
      <c r="L153" s="43"/>
      <c r="M153" s="3"/>
      <c r="N153" s="3"/>
      <c r="O153" s="3"/>
      <c r="P153" s="3"/>
      <c r="Q153" s="3"/>
      <c r="R153" s="3"/>
      <c r="S153" s="3"/>
      <c r="T153" s="3"/>
      <c r="U153" s="3"/>
      <c r="V153" s="3"/>
      <c r="W153" s="3"/>
      <c r="X153" s="3"/>
      <c r="Y153" s="3"/>
      <c r="Z153" s="3"/>
    </row>
    <row r="154" customFormat="false" ht="12.75" hidden="false" customHeight="true" outlineLevel="0" collapsed="false">
      <c r="A154" s="3"/>
      <c r="B154" s="43"/>
      <c r="C154" s="43"/>
      <c r="D154" s="43"/>
      <c r="E154" s="43"/>
      <c r="F154" s="43"/>
      <c r="G154" s="43"/>
      <c r="H154" s="43"/>
      <c r="I154" s="43"/>
      <c r="J154" s="43"/>
      <c r="K154" s="43"/>
      <c r="L154" s="43"/>
      <c r="M154" s="3"/>
      <c r="N154" s="3"/>
      <c r="O154" s="3"/>
      <c r="P154" s="3"/>
      <c r="Q154" s="3"/>
      <c r="R154" s="3"/>
      <c r="S154" s="3"/>
      <c r="T154" s="3"/>
      <c r="U154" s="3"/>
      <c r="V154" s="3"/>
      <c r="W154" s="3"/>
      <c r="X154" s="3"/>
      <c r="Y154" s="3"/>
      <c r="Z154" s="3"/>
    </row>
    <row r="155" customFormat="false" ht="12.75" hidden="false" customHeight="true" outlineLevel="0" collapsed="false">
      <c r="A155" s="3"/>
      <c r="B155" s="43"/>
      <c r="C155" s="43"/>
      <c r="D155" s="43"/>
      <c r="E155" s="43"/>
      <c r="F155" s="43"/>
      <c r="G155" s="43"/>
      <c r="H155" s="43"/>
      <c r="I155" s="43"/>
      <c r="J155" s="43"/>
      <c r="K155" s="43"/>
      <c r="L155" s="43"/>
      <c r="M155" s="3"/>
      <c r="N155" s="3"/>
      <c r="O155" s="3"/>
      <c r="P155" s="3"/>
      <c r="Q155" s="3"/>
      <c r="R155" s="3"/>
      <c r="S155" s="3"/>
      <c r="T155" s="3"/>
      <c r="U155" s="3"/>
      <c r="V155" s="3"/>
      <c r="W155" s="3"/>
      <c r="X155" s="3"/>
      <c r="Y155" s="3"/>
      <c r="Z155" s="3"/>
    </row>
    <row r="156" customFormat="false" ht="12.75" hidden="false" customHeight="true" outlineLevel="0" collapsed="false">
      <c r="A156" s="3"/>
      <c r="B156" s="43"/>
      <c r="C156" s="43"/>
      <c r="D156" s="43"/>
      <c r="E156" s="43"/>
      <c r="F156" s="43"/>
      <c r="G156" s="43"/>
      <c r="H156" s="43"/>
      <c r="I156" s="43"/>
      <c r="J156" s="43"/>
      <c r="K156" s="43"/>
      <c r="L156" s="43"/>
      <c r="M156" s="3"/>
      <c r="N156" s="3"/>
      <c r="O156" s="3"/>
      <c r="P156" s="3"/>
      <c r="Q156" s="3"/>
      <c r="R156" s="3"/>
      <c r="S156" s="3"/>
      <c r="T156" s="3"/>
      <c r="U156" s="3"/>
      <c r="V156" s="3"/>
      <c r="W156" s="3"/>
      <c r="X156" s="3"/>
      <c r="Y156" s="3"/>
      <c r="Z156" s="3"/>
    </row>
    <row r="157" customFormat="false" ht="12.75" hidden="false" customHeight="true" outlineLevel="0" collapsed="false">
      <c r="A157" s="3"/>
      <c r="B157" s="43"/>
      <c r="C157" s="43"/>
      <c r="D157" s="43"/>
      <c r="E157" s="43"/>
      <c r="F157" s="43"/>
      <c r="G157" s="43"/>
      <c r="H157" s="43"/>
      <c r="I157" s="43"/>
      <c r="J157" s="43"/>
      <c r="K157" s="43"/>
      <c r="L157" s="43"/>
      <c r="M157" s="3"/>
      <c r="N157" s="3"/>
      <c r="O157" s="3"/>
      <c r="P157" s="3"/>
      <c r="Q157" s="3"/>
      <c r="R157" s="3"/>
      <c r="S157" s="3"/>
      <c r="T157" s="3"/>
      <c r="U157" s="3"/>
      <c r="V157" s="3"/>
      <c r="W157" s="3"/>
      <c r="X157" s="3"/>
      <c r="Y157" s="3"/>
      <c r="Z157" s="3"/>
    </row>
    <row r="158" customFormat="false" ht="12.75" hidden="false" customHeight="true" outlineLevel="0" collapsed="false">
      <c r="A158" s="3"/>
      <c r="B158" s="43"/>
      <c r="C158" s="43"/>
      <c r="D158" s="43"/>
      <c r="E158" s="43"/>
      <c r="F158" s="43"/>
      <c r="G158" s="43"/>
      <c r="H158" s="43"/>
      <c r="I158" s="43"/>
      <c r="J158" s="43"/>
      <c r="K158" s="43"/>
      <c r="L158" s="43"/>
      <c r="M158" s="3"/>
      <c r="N158" s="3"/>
      <c r="O158" s="3"/>
      <c r="P158" s="3"/>
      <c r="Q158" s="3"/>
      <c r="R158" s="3"/>
      <c r="S158" s="3"/>
      <c r="T158" s="3"/>
      <c r="U158" s="3"/>
      <c r="V158" s="3"/>
      <c r="W158" s="3"/>
      <c r="X158" s="3"/>
      <c r="Y158" s="3"/>
      <c r="Z158" s="3"/>
    </row>
    <row r="159" customFormat="false" ht="12.75" hidden="false" customHeight="true" outlineLevel="0" collapsed="false">
      <c r="A159" s="3"/>
      <c r="B159" s="43"/>
      <c r="C159" s="43"/>
      <c r="D159" s="43"/>
      <c r="E159" s="43"/>
      <c r="F159" s="43"/>
      <c r="G159" s="43"/>
      <c r="H159" s="43"/>
      <c r="I159" s="43"/>
      <c r="J159" s="43"/>
      <c r="K159" s="43"/>
      <c r="L159" s="43"/>
      <c r="M159" s="3"/>
      <c r="N159" s="3"/>
      <c r="O159" s="3"/>
      <c r="P159" s="3"/>
      <c r="Q159" s="3"/>
      <c r="R159" s="3"/>
      <c r="S159" s="3"/>
      <c r="T159" s="3"/>
      <c r="U159" s="3"/>
      <c r="V159" s="3"/>
      <c r="W159" s="3"/>
      <c r="X159" s="3"/>
      <c r="Y159" s="3"/>
      <c r="Z159" s="3"/>
    </row>
    <row r="160" customFormat="false" ht="12.75" hidden="false" customHeight="true" outlineLevel="0" collapsed="false">
      <c r="A160" s="3"/>
      <c r="B160" s="43"/>
      <c r="C160" s="43"/>
      <c r="D160" s="43"/>
      <c r="E160" s="43"/>
      <c r="F160" s="43"/>
      <c r="G160" s="43"/>
      <c r="H160" s="43"/>
      <c r="I160" s="43"/>
      <c r="J160" s="43"/>
      <c r="K160" s="43"/>
      <c r="L160" s="43"/>
      <c r="M160" s="3"/>
      <c r="N160" s="3"/>
      <c r="O160" s="3"/>
      <c r="P160" s="3"/>
      <c r="Q160" s="3"/>
      <c r="R160" s="3"/>
      <c r="S160" s="3"/>
      <c r="T160" s="3"/>
      <c r="U160" s="3"/>
      <c r="V160" s="3"/>
      <c r="W160" s="3"/>
      <c r="X160" s="3"/>
      <c r="Y160" s="3"/>
      <c r="Z160" s="3"/>
    </row>
    <row r="161" customFormat="false" ht="12.75" hidden="false" customHeight="true" outlineLevel="0" collapsed="false">
      <c r="A161" s="3"/>
      <c r="B161" s="43"/>
      <c r="C161" s="43"/>
      <c r="D161" s="43"/>
      <c r="E161" s="43"/>
      <c r="F161" s="43"/>
      <c r="G161" s="43"/>
      <c r="H161" s="43"/>
      <c r="I161" s="43"/>
      <c r="J161" s="43"/>
      <c r="K161" s="43"/>
      <c r="L161" s="43"/>
      <c r="M161" s="3"/>
      <c r="N161" s="3"/>
      <c r="O161" s="3"/>
      <c r="P161" s="3"/>
      <c r="Q161" s="3"/>
      <c r="R161" s="3"/>
      <c r="S161" s="3"/>
      <c r="T161" s="3"/>
      <c r="U161" s="3"/>
      <c r="V161" s="3"/>
      <c r="W161" s="3"/>
      <c r="X161" s="3"/>
      <c r="Y161" s="3"/>
      <c r="Z161" s="3"/>
    </row>
    <row r="162" customFormat="false" ht="12.75" hidden="false" customHeight="true" outlineLevel="0" collapsed="false">
      <c r="A162" s="3"/>
      <c r="B162" s="43"/>
      <c r="C162" s="43"/>
      <c r="D162" s="43"/>
      <c r="E162" s="43"/>
      <c r="F162" s="43"/>
      <c r="G162" s="43"/>
      <c r="H162" s="43"/>
      <c r="I162" s="43"/>
      <c r="J162" s="43"/>
      <c r="K162" s="43"/>
      <c r="L162" s="43"/>
      <c r="M162" s="3"/>
      <c r="N162" s="3"/>
      <c r="O162" s="3"/>
      <c r="P162" s="3"/>
      <c r="Q162" s="3"/>
      <c r="R162" s="3"/>
      <c r="S162" s="3"/>
      <c r="T162" s="3"/>
      <c r="U162" s="3"/>
      <c r="V162" s="3"/>
      <c r="W162" s="3"/>
      <c r="X162" s="3"/>
      <c r="Y162" s="3"/>
      <c r="Z162" s="3"/>
    </row>
    <row r="163" customFormat="false" ht="12.75" hidden="false" customHeight="true" outlineLevel="0" collapsed="false">
      <c r="A163" s="3"/>
      <c r="B163" s="43"/>
      <c r="C163" s="43"/>
      <c r="D163" s="43"/>
      <c r="E163" s="43"/>
      <c r="F163" s="43"/>
      <c r="G163" s="43"/>
      <c r="H163" s="43"/>
      <c r="I163" s="43"/>
      <c r="J163" s="43"/>
      <c r="K163" s="43"/>
      <c r="L163" s="43"/>
      <c r="M163" s="3"/>
      <c r="N163" s="3"/>
      <c r="O163" s="3"/>
      <c r="P163" s="3"/>
      <c r="Q163" s="3"/>
      <c r="R163" s="3"/>
      <c r="S163" s="3"/>
      <c r="T163" s="3"/>
      <c r="U163" s="3"/>
      <c r="V163" s="3"/>
      <c r="W163" s="3"/>
      <c r="X163" s="3"/>
      <c r="Y163" s="3"/>
      <c r="Z163" s="3"/>
    </row>
    <row r="164" customFormat="false" ht="12.75" hidden="false" customHeight="true" outlineLevel="0" collapsed="false">
      <c r="A164" s="3"/>
      <c r="B164" s="43"/>
      <c r="C164" s="43"/>
      <c r="D164" s="43"/>
      <c r="E164" s="43"/>
      <c r="F164" s="43"/>
      <c r="G164" s="43"/>
      <c r="H164" s="43"/>
      <c r="I164" s="43"/>
      <c r="J164" s="43"/>
      <c r="K164" s="43"/>
      <c r="L164" s="43"/>
      <c r="M164" s="3"/>
      <c r="N164" s="3"/>
      <c r="O164" s="3"/>
      <c r="P164" s="3"/>
      <c r="Q164" s="3"/>
      <c r="R164" s="3"/>
      <c r="S164" s="3"/>
      <c r="T164" s="3"/>
      <c r="U164" s="3"/>
      <c r="V164" s="3"/>
      <c r="W164" s="3"/>
      <c r="X164" s="3"/>
      <c r="Y164" s="3"/>
      <c r="Z164" s="3"/>
    </row>
    <row r="165" customFormat="false" ht="12.75" hidden="false" customHeight="true" outlineLevel="0" collapsed="false">
      <c r="A165" s="3"/>
      <c r="B165" s="43"/>
      <c r="C165" s="43"/>
      <c r="D165" s="43"/>
      <c r="E165" s="43"/>
      <c r="F165" s="43"/>
      <c r="G165" s="43"/>
      <c r="H165" s="43"/>
      <c r="I165" s="43"/>
      <c r="J165" s="43"/>
      <c r="K165" s="43"/>
      <c r="L165" s="43"/>
      <c r="M165" s="3"/>
      <c r="N165" s="3"/>
      <c r="O165" s="3"/>
      <c r="P165" s="3"/>
      <c r="Q165" s="3"/>
      <c r="R165" s="3"/>
      <c r="S165" s="3"/>
      <c r="T165" s="3"/>
      <c r="U165" s="3"/>
      <c r="V165" s="3"/>
      <c r="W165" s="3"/>
      <c r="X165" s="3"/>
      <c r="Y165" s="3"/>
      <c r="Z165" s="3"/>
    </row>
    <row r="166" customFormat="false" ht="12.75" hidden="false" customHeight="true" outlineLevel="0" collapsed="false">
      <c r="A166" s="3"/>
      <c r="B166" s="43"/>
      <c r="C166" s="43"/>
      <c r="D166" s="43"/>
      <c r="E166" s="43"/>
      <c r="F166" s="43"/>
      <c r="G166" s="43"/>
      <c r="H166" s="43"/>
      <c r="I166" s="43"/>
      <c r="J166" s="43"/>
      <c r="K166" s="43"/>
      <c r="L166" s="43"/>
      <c r="M166" s="3"/>
      <c r="N166" s="3"/>
      <c r="O166" s="3"/>
      <c r="P166" s="3"/>
      <c r="Q166" s="3"/>
      <c r="R166" s="3"/>
      <c r="S166" s="3"/>
      <c r="T166" s="3"/>
      <c r="U166" s="3"/>
      <c r="V166" s="3"/>
      <c r="W166" s="3"/>
      <c r="X166" s="3"/>
      <c r="Y166" s="3"/>
      <c r="Z166" s="3"/>
    </row>
    <row r="167" customFormat="false" ht="12.75" hidden="false" customHeight="true" outlineLevel="0" collapsed="false">
      <c r="A167" s="3"/>
      <c r="B167" s="43"/>
      <c r="C167" s="43"/>
      <c r="D167" s="43"/>
      <c r="E167" s="43"/>
      <c r="F167" s="43"/>
      <c r="G167" s="43"/>
      <c r="H167" s="43"/>
      <c r="I167" s="43"/>
      <c r="J167" s="43"/>
      <c r="K167" s="43"/>
      <c r="L167" s="43"/>
      <c r="M167" s="3"/>
      <c r="N167" s="3"/>
      <c r="O167" s="3"/>
      <c r="P167" s="3"/>
      <c r="Q167" s="3"/>
      <c r="R167" s="3"/>
      <c r="S167" s="3"/>
      <c r="T167" s="3"/>
      <c r="U167" s="3"/>
      <c r="V167" s="3"/>
      <c r="W167" s="3"/>
      <c r="X167" s="3"/>
      <c r="Y167" s="3"/>
      <c r="Z167" s="3"/>
    </row>
    <row r="168" customFormat="false" ht="12.75" hidden="false" customHeight="true" outlineLevel="0" collapsed="false">
      <c r="A168" s="3"/>
      <c r="B168" s="43"/>
      <c r="C168" s="43"/>
      <c r="D168" s="43"/>
      <c r="E168" s="43"/>
      <c r="F168" s="43"/>
      <c r="G168" s="43"/>
      <c r="H168" s="43"/>
      <c r="I168" s="43"/>
      <c r="J168" s="43"/>
      <c r="K168" s="43"/>
      <c r="L168" s="43"/>
      <c r="M168" s="3"/>
      <c r="N168" s="3"/>
      <c r="O168" s="3"/>
      <c r="P168" s="3"/>
      <c r="Q168" s="3"/>
      <c r="R168" s="3"/>
      <c r="S168" s="3"/>
      <c r="T168" s="3"/>
      <c r="U168" s="3"/>
      <c r="V168" s="3"/>
      <c r="W168" s="3"/>
      <c r="X168" s="3"/>
      <c r="Y168" s="3"/>
      <c r="Z168" s="3"/>
    </row>
    <row r="169" customFormat="false" ht="12.75" hidden="false" customHeight="true" outlineLevel="0" collapsed="false">
      <c r="A169" s="3"/>
      <c r="B169" s="43"/>
      <c r="C169" s="43"/>
      <c r="D169" s="43"/>
      <c r="E169" s="43"/>
      <c r="F169" s="43"/>
      <c r="G169" s="43"/>
      <c r="H169" s="43"/>
      <c r="I169" s="43"/>
      <c r="J169" s="43"/>
      <c r="K169" s="43"/>
      <c r="L169" s="43"/>
      <c r="M169" s="3"/>
      <c r="N169" s="3"/>
      <c r="O169" s="3"/>
      <c r="P169" s="3"/>
      <c r="Q169" s="3"/>
      <c r="R169" s="3"/>
      <c r="S169" s="3"/>
      <c r="T169" s="3"/>
      <c r="U169" s="3"/>
      <c r="V169" s="3"/>
      <c r="W169" s="3"/>
      <c r="X169" s="3"/>
      <c r="Y169" s="3"/>
      <c r="Z169" s="3"/>
    </row>
    <row r="170" customFormat="false" ht="12.75" hidden="false" customHeight="true" outlineLevel="0" collapsed="false">
      <c r="A170" s="3"/>
      <c r="B170" s="43"/>
      <c r="C170" s="43"/>
      <c r="D170" s="43"/>
      <c r="E170" s="43"/>
      <c r="F170" s="43"/>
      <c r="G170" s="43"/>
      <c r="H170" s="43"/>
      <c r="I170" s="43"/>
      <c r="J170" s="43"/>
      <c r="K170" s="43"/>
      <c r="L170" s="43"/>
      <c r="M170" s="3"/>
      <c r="N170" s="3"/>
      <c r="O170" s="3"/>
      <c r="P170" s="3"/>
      <c r="Q170" s="3"/>
      <c r="R170" s="3"/>
      <c r="S170" s="3"/>
      <c r="T170" s="3"/>
      <c r="U170" s="3"/>
      <c r="V170" s="3"/>
      <c r="W170" s="3"/>
      <c r="X170" s="3"/>
      <c r="Y170" s="3"/>
      <c r="Z170" s="3"/>
    </row>
    <row r="171" customFormat="false" ht="12.75" hidden="false" customHeight="true" outlineLevel="0" collapsed="false">
      <c r="A171" s="3"/>
      <c r="B171" s="43"/>
      <c r="C171" s="43"/>
      <c r="D171" s="43"/>
      <c r="E171" s="43"/>
      <c r="F171" s="43"/>
      <c r="G171" s="43"/>
      <c r="H171" s="43"/>
      <c r="I171" s="43"/>
      <c r="J171" s="43"/>
      <c r="K171" s="43"/>
      <c r="L171" s="43"/>
      <c r="M171" s="3"/>
      <c r="N171" s="3"/>
      <c r="O171" s="3"/>
      <c r="P171" s="3"/>
      <c r="Q171" s="3"/>
      <c r="R171" s="3"/>
      <c r="S171" s="3"/>
      <c r="T171" s="3"/>
      <c r="U171" s="3"/>
      <c r="V171" s="3"/>
      <c r="W171" s="3"/>
      <c r="X171" s="3"/>
      <c r="Y171" s="3"/>
      <c r="Z171" s="3"/>
    </row>
    <row r="172" customFormat="false" ht="12.75" hidden="false" customHeight="true" outlineLevel="0" collapsed="false">
      <c r="A172" s="3"/>
      <c r="B172" s="43"/>
      <c r="C172" s="43"/>
      <c r="D172" s="43"/>
      <c r="E172" s="43"/>
      <c r="F172" s="43"/>
      <c r="G172" s="43"/>
      <c r="H172" s="43"/>
      <c r="I172" s="43"/>
      <c r="J172" s="43"/>
      <c r="K172" s="43"/>
      <c r="L172" s="43"/>
      <c r="M172" s="3"/>
      <c r="N172" s="3"/>
      <c r="O172" s="3"/>
      <c r="P172" s="3"/>
      <c r="Q172" s="3"/>
      <c r="R172" s="3"/>
      <c r="S172" s="3"/>
      <c r="T172" s="3"/>
      <c r="U172" s="3"/>
      <c r="V172" s="3"/>
      <c r="W172" s="3"/>
      <c r="X172" s="3"/>
      <c r="Y172" s="3"/>
      <c r="Z172" s="3"/>
    </row>
    <row r="173" customFormat="false" ht="12.75" hidden="false" customHeight="true" outlineLevel="0" collapsed="false">
      <c r="A173" s="3"/>
      <c r="B173" s="43"/>
      <c r="C173" s="43"/>
      <c r="D173" s="43"/>
      <c r="E173" s="43"/>
      <c r="F173" s="43"/>
      <c r="G173" s="43"/>
      <c r="H173" s="43"/>
      <c r="I173" s="43"/>
      <c r="J173" s="43"/>
      <c r="K173" s="43"/>
      <c r="L173" s="43"/>
      <c r="M173" s="3"/>
      <c r="N173" s="3"/>
      <c r="O173" s="3"/>
      <c r="P173" s="3"/>
      <c r="Q173" s="3"/>
      <c r="R173" s="3"/>
      <c r="S173" s="3"/>
      <c r="T173" s="3"/>
      <c r="U173" s="3"/>
      <c r="V173" s="3"/>
      <c r="W173" s="3"/>
      <c r="X173" s="3"/>
      <c r="Y173" s="3"/>
      <c r="Z173" s="3"/>
    </row>
    <row r="174" customFormat="false" ht="12.75" hidden="false" customHeight="true" outlineLevel="0" collapsed="false">
      <c r="A174" s="3"/>
      <c r="B174" s="43"/>
      <c r="C174" s="43"/>
      <c r="D174" s="43"/>
      <c r="E174" s="43"/>
      <c r="F174" s="43"/>
      <c r="G174" s="43"/>
      <c r="H174" s="43"/>
      <c r="I174" s="43"/>
      <c r="J174" s="43"/>
      <c r="K174" s="43"/>
      <c r="L174" s="43"/>
      <c r="M174" s="3"/>
      <c r="N174" s="3"/>
      <c r="O174" s="3"/>
      <c r="P174" s="3"/>
      <c r="Q174" s="3"/>
      <c r="R174" s="3"/>
      <c r="S174" s="3"/>
      <c r="T174" s="3"/>
      <c r="U174" s="3"/>
      <c r="V174" s="3"/>
      <c r="W174" s="3"/>
      <c r="X174" s="3"/>
      <c r="Y174" s="3"/>
      <c r="Z174" s="3"/>
    </row>
    <row r="175" customFormat="false" ht="12.75" hidden="false" customHeight="true" outlineLevel="0" collapsed="false">
      <c r="A175" s="3"/>
      <c r="B175" s="43"/>
      <c r="C175" s="43"/>
      <c r="D175" s="43"/>
      <c r="E175" s="43"/>
      <c r="F175" s="43"/>
      <c r="G175" s="43"/>
      <c r="H175" s="43"/>
      <c r="I175" s="43"/>
      <c r="J175" s="43"/>
      <c r="K175" s="43"/>
      <c r="L175" s="43"/>
      <c r="M175" s="3"/>
      <c r="N175" s="3"/>
      <c r="O175" s="3"/>
      <c r="P175" s="3"/>
      <c r="Q175" s="3"/>
      <c r="R175" s="3"/>
      <c r="S175" s="3"/>
      <c r="T175" s="3"/>
      <c r="U175" s="3"/>
      <c r="V175" s="3"/>
      <c r="W175" s="3"/>
      <c r="X175" s="3"/>
      <c r="Y175" s="3"/>
      <c r="Z175" s="3"/>
    </row>
    <row r="176" customFormat="false" ht="12.75" hidden="false" customHeight="true" outlineLevel="0" collapsed="false">
      <c r="A176" s="3"/>
      <c r="B176" s="43"/>
      <c r="C176" s="43"/>
      <c r="D176" s="43"/>
      <c r="E176" s="43"/>
      <c r="F176" s="43"/>
      <c r="G176" s="43"/>
      <c r="H176" s="43"/>
      <c r="I176" s="43"/>
      <c r="J176" s="43"/>
      <c r="K176" s="43"/>
      <c r="L176" s="43"/>
      <c r="M176" s="3"/>
      <c r="N176" s="3"/>
      <c r="O176" s="3"/>
      <c r="P176" s="3"/>
      <c r="Q176" s="3"/>
      <c r="R176" s="3"/>
      <c r="S176" s="3"/>
      <c r="T176" s="3"/>
      <c r="U176" s="3"/>
      <c r="V176" s="3"/>
      <c r="W176" s="3"/>
      <c r="X176" s="3"/>
      <c r="Y176" s="3"/>
      <c r="Z176" s="3"/>
    </row>
    <row r="177" customFormat="false" ht="12.75" hidden="false" customHeight="true" outlineLevel="0" collapsed="false">
      <c r="A177" s="3"/>
      <c r="B177" s="43"/>
      <c r="C177" s="43"/>
      <c r="D177" s="43"/>
      <c r="E177" s="43"/>
      <c r="F177" s="43"/>
      <c r="G177" s="43"/>
      <c r="H177" s="43"/>
      <c r="I177" s="43"/>
      <c r="J177" s="43"/>
      <c r="K177" s="43"/>
      <c r="L177" s="43"/>
      <c r="M177" s="3"/>
      <c r="N177" s="3"/>
      <c r="O177" s="3"/>
      <c r="P177" s="3"/>
      <c r="Q177" s="3"/>
      <c r="R177" s="3"/>
      <c r="S177" s="3"/>
      <c r="T177" s="3"/>
      <c r="U177" s="3"/>
      <c r="V177" s="3"/>
      <c r="W177" s="3"/>
      <c r="X177" s="3"/>
      <c r="Y177" s="3"/>
      <c r="Z177" s="3"/>
    </row>
    <row r="178" customFormat="false" ht="12.75" hidden="false" customHeight="true" outlineLevel="0" collapsed="false">
      <c r="A178" s="3"/>
      <c r="B178" s="43"/>
      <c r="C178" s="43"/>
      <c r="D178" s="43"/>
      <c r="E178" s="43"/>
      <c r="F178" s="43"/>
      <c r="G178" s="43"/>
      <c r="H178" s="43"/>
      <c r="I178" s="43"/>
      <c r="J178" s="43"/>
      <c r="K178" s="43"/>
      <c r="L178" s="43"/>
      <c r="M178" s="3"/>
      <c r="N178" s="3"/>
      <c r="O178" s="3"/>
      <c r="P178" s="3"/>
      <c r="Q178" s="3"/>
      <c r="R178" s="3"/>
      <c r="S178" s="3"/>
      <c r="T178" s="3"/>
      <c r="U178" s="3"/>
      <c r="V178" s="3"/>
      <c r="W178" s="3"/>
      <c r="X178" s="3"/>
      <c r="Y178" s="3"/>
      <c r="Z178" s="3"/>
    </row>
    <row r="179" customFormat="false" ht="12.75" hidden="false" customHeight="true" outlineLevel="0" collapsed="false">
      <c r="A179" s="3"/>
      <c r="B179" s="43"/>
      <c r="C179" s="43"/>
      <c r="D179" s="43"/>
      <c r="E179" s="43"/>
      <c r="F179" s="43"/>
      <c r="G179" s="43"/>
      <c r="H179" s="43"/>
      <c r="I179" s="43"/>
      <c r="J179" s="43"/>
      <c r="K179" s="43"/>
      <c r="L179" s="43"/>
      <c r="M179" s="3"/>
      <c r="N179" s="3"/>
      <c r="O179" s="3"/>
      <c r="P179" s="3"/>
      <c r="Q179" s="3"/>
      <c r="R179" s="3"/>
      <c r="S179" s="3"/>
      <c r="T179" s="3"/>
      <c r="U179" s="3"/>
      <c r="V179" s="3"/>
      <c r="W179" s="3"/>
      <c r="X179" s="3"/>
      <c r="Y179" s="3"/>
      <c r="Z179" s="3"/>
    </row>
    <row r="180" customFormat="false" ht="12.75" hidden="false" customHeight="true" outlineLevel="0" collapsed="false">
      <c r="A180" s="3"/>
      <c r="B180" s="43"/>
      <c r="C180" s="43"/>
      <c r="D180" s="43"/>
      <c r="E180" s="43"/>
      <c r="F180" s="43"/>
      <c r="G180" s="43"/>
      <c r="H180" s="43"/>
      <c r="I180" s="43"/>
      <c r="J180" s="43"/>
      <c r="K180" s="43"/>
      <c r="L180" s="43"/>
      <c r="M180" s="3"/>
      <c r="N180" s="3"/>
      <c r="O180" s="3"/>
      <c r="P180" s="3"/>
      <c r="Q180" s="3"/>
      <c r="R180" s="3"/>
      <c r="S180" s="3"/>
      <c r="T180" s="3"/>
      <c r="U180" s="3"/>
      <c r="V180" s="3"/>
      <c r="W180" s="3"/>
      <c r="X180" s="3"/>
      <c r="Y180" s="3"/>
      <c r="Z180" s="3"/>
    </row>
    <row r="181" customFormat="false" ht="12.75" hidden="false" customHeight="true" outlineLevel="0" collapsed="false">
      <c r="A181" s="3"/>
      <c r="B181" s="43"/>
      <c r="C181" s="43"/>
      <c r="D181" s="43"/>
      <c r="E181" s="43"/>
      <c r="F181" s="43"/>
      <c r="G181" s="43"/>
      <c r="H181" s="43"/>
      <c r="I181" s="43"/>
      <c r="J181" s="43"/>
      <c r="K181" s="43"/>
      <c r="L181" s="43"/>
      <c r="M181" s="3"/>
      <c r="N181" s="3"/>
      <c r="O181" s="3"/>
      <c r="P181" s="3"/>
      <c r="Q181" s="3"/>
      <c r="R181" s="3"/>
      <c r="S181" s="3"/>
      <c r="T181" s="3"/>
      <c r="U181" s="3"/>
      <c r="V181" s="3"/>
      <c r="W181" s="3"/>
      <c r="X181" s="3"/>
      <c r="Y181" s="3"/>
      <c r="Z181" s="3"/>
    </row>
    <row r="182" customFormat="false" ht="12.75" hidden="false" customHeight="true" outlineLevel="0" collapsed="false">
      <c r="A182" s="3"/>
      <c r="B182" s="43"/>
      <c r="C182" s="43"/>
      <c r="D182" s="43"/>
      <c r="E182" s="43"/>
      <c r="F182" s="43"/>
      <c r="G182" s="43"/>
      <c r="H182" s="43"/>
      <c r="I182" s="43"/>
      <c r="J182" s="43"/>
      <c r="K182" s="43"/>
      <c r="L182" s="43"/>
      <c r="M182" s="3"/>
      <c r="N182" s="3"/>
      <c r="O182" s="3"/>
      <c r="P182" s="3"/>
      <c r="Q182" s="3"/>
      <c r="R182" s="3"/>
      <c r="S182" s="3"/>
      <c r="T182" s="3"/>
      <c r="U182" s="3"/>
      <c r="V182" s="3"/>
      <c r="W182" s="3"/>
      <c r="X182" s="3"/>
      <c r="Y182" s="3"/>
      <c r="Z182" s="3"/>
    </row>
    <row r="183" customFormat="false" ht="12.75" hidden="false" customHeight="true" outlineLevel="0" collapsed="false">
      <c r="A183" s="3"/>
      <c r="B183" s="43"/>
      <c r="C183" s="43"/>
      <c r="D183" s="43"/>
      <c r="E183" s="43"/>
      <c r="F183" s="43"/>
      <c r="G183" s="43"/>
      <c r="H183" s="43"/>
      <c r="I183" s="43"/>
      <c r="J183" s="43"/>
      <c r="K183" s="43"/>
      <c r="L183" s="43"/>
      <c r="M183" s="3"/>
      <c r="N183" s="3"/>
      <c r="O183" s="3"/>
      <c r="P183" s="3"/>
      <c r="Q183" s="3"/>
      <c r="R183" s="3"/>
      <c r="S183" s="3"/>
      <c r="T183" s="3"/>
      <c r="U183" s="3"/>
      <c r="V183" s="3"/>
      <c r="W183" s="3"/>
      <c r="X183" s="3"/>
      <c r="Y183" s="3"/>
      <c r="Z183" s="3"/>
    </row>
    <row r="184" customFormat="false" ht="12.75" hidden="false" customHeight="true" outlineLevel="0" collapsed="false">
      <c r="A184" s="3"/>
      <c r="B184" s="43"/>
      <c r="C184" s="43"/>
      <c r="D184" s="43"/>
      <c r="E184" s="43"/>
      <c r="F184" s="43"/>
      <c r="G184" s="43"/>
      <c r="H184" s="43"/>
      <c r="I184" s="43"/>
      <c r="J184" s="43"/>
      <c r="K184" s="43"/>
      <c r="L184" s="43"/>
      <c r="M184" s="3"/>
      <c r="N184" s="3"/>
      <c r="O184" s="3"/>
      <c r="P184" s="3"/>
      <c r="Q184" s="3"/>
      <c r="R184" s="3"/>
      <c r="S184" s="3"/>
      <c r="T184" s="3"/>
      <c r="U184" s="3"/>
      <c r="V184" s="3"/>
      <c r="W184" s="3"/>
      <c r="X184" s="3"/>
      <c r="Y184" s="3"/>
      <c r="Z184" s="3"/>
    </row>
    <row r="185" customFormat="false" ht="12.75" hidden="false" customHeight="true" outlineLevel="0" collapsed="false">
      <c r="A185" s="3"/>
      <c r="B185" s="43"/>
      <c r="C185" s="43"/>
      <c r="D185" s="43"/>
      <c r="E185" s="43"/>
      <c r="F185" s="43"/>
      <c r="G185" s="43"/>
      <c r="H185" s="43"/>
      <c r="I185" s="43"/>
      <c r="J185" s="43"/>
      <c r="K185" s="43"/>
      <c r="L185" s="43"/>
      <c r="M185" s="3"/>
      <c r="N185" s="3"/>
      <c r="O185" s="3"/>
      <c r="P185" s="3"/>
      <c r="Q185" s="3"/>
      <c r="R185" s="3"/>
      <c r="S185" s="3"/>
      <c r="T185" s="3"/>
      <c r="U185" s="3"/>
      <c r="V185" s="3"/>
      <c r="W185" s="3"/>
      <c r="X185" s="3"/>
      <c r="Y185" s="3"/>
      <c r="Z185" s="3"/>
    </row>
    <row r="186" customFormat="false" ht="12.75" hidden="false" customHeight="true" outlineLevel="0" collapsed="false">
      <c r="A186" s="3"/>
      <c r="B186" s="43"/>
      <c r="C186" s="43"/>
      <c r="D186" s="43"/>
      <c r="E186" s="43"/>
      <c r="F186" s="43"/>
      <c r="G186" s="43"/>
      <c r="H186" s="43"/>
      <c r="I186" s="43"/>
      <c r="J186" s="43"/>
      <c r="K186" s="43"/>
      <c r="L186" s="43"/>
      <c r="M186" s="3"/>
      <c r="N186" s="3"/>
      <c r="O186" s="3"/>
      <c r="P186" s="3"/>
      <c r="Q186" s="3"/>
      <c r="R186" s="3"/>
      <c r="S186" s="3"/>
      <c r="T186" s="3"/>
      <c r="U186" s="3"/>
      <c r="V186" s="3"/>
      <c r="W186" s="3"/>
      <c r="X186" s="3"/>
      <c r="Y186" s="3"/>
      <c r="Z186" s="3"/>
    </row>
    <row r="187" customFormat="false" ht="12.75" hidden="false" customHeight="true" outlineLevel="0" collapsed="false">
      <c r="A187" s="3"/>
      <c r="B187" s="43"/>
      <c r="C187" s="43"/>
      <c r="D187" s="43"/>
      <c r="E187" s="43"/>
      <c r="F187" s="43"/>
      <c r="G187" s="43"/>
      <c r="H187" s="43"/>
      <c r="I187" s="43"/>
      <c r="J187" s="43"/>
      <c r="K187" s="43"/>
      <c r="L187" s="43"/>
      <c r="M187" s="3"/>
      <c r="N187" s="3"/>
      <c r="O187" s="3"/>
      <c r="P187" s="3"/>
      <c r="Q187" s="3"/>
      <c r="R187" s="3"/>
      <c r="S187" s="3"/>
      <c r="T187" s="3"/>
      <c r="U187" s="3"/>
      <c r="V187" s="3"/>
      <c r="W187" s="3"/>
      <c r="X187" s="3"/>
      <c r="Y187" s="3"/>
      <c r="Z187" s="3"/>
    </row>
    <row r="188" customFormat="false" ht="12.75" hidden="false" customHeight="true" outlineLevel="0" collapsed="false">
      <c r="A188" s="3"/>
      <c r="B188" s="43"/>
      <c r="C188" s="43"/>
      <c r="D188" s="43"/>
      <c r="E188" s="43"/>
      <c r="F188" s="43"/>
      <c r="G188" s="43"/>
      <c r="H188" s="43"/>
      <c r="I188" s="43"/>
      <c r="J188" s="43"/>
      <c r="K188" s="43"/>
      <c r="L188" s="43"/>
      <c r="M188" s="3"/>
      <c r="N188" s="3"/>
      <c r="O188" s="3"/>
      <c r="P188" s="3"/>
      <c r="Q188" s="3"/>
      <c r="R188" s="3"/>
      <c r="S188" s="3"/>
      <c r="T188" s="3"/>
      <c r="U188" s="3"/>
      <c r="V188" s="3"/>
      <c r="W188" s="3"/>
      <c r="X188" s="3"/>
      <c r="Y188" s="3"/>
      <c r="Z188" s="3"/>
    </row>
    <row r="189" customFormat="false" ht="12.75" hidden="false" customHeight="true" outlineLevel="0" collapsed="false">
      <c r="A189" s="3"/>
      <c r="B189" s="43"/>
      <c r="C189" s="43"/>
      <c r="D189" s="43"/>
      <c r="E189" s="43"/>
      <c r="F189" s="43"/>
      <c r="G189" s="43"/>
      <c r="H189" s="43"/>
      <c r="I189" s="43"/>
      <c r="J189" s="43"/>
      <c r="K189" s="43"/>
      <c r="L189" s="43"/>
      <c r="M189" s="3"/>
      <c r="N189" s="3"/>
      <c r="O189" s="3"/>
      <c r="P189" s="3"/>
      <c r="Q189" s="3"/>
      <c r="R189" s="3"/>
      <c r="S189" s="3"/>
      <c r="T189" s="3"/>
      <c r="U189" s="3"/>
      <c r="V189" s="3"/>
      <c r="W189" s="3"/>
      <c r="X189" s="3"/>
      <c r="Y189" s="3"/>
      <c r="Z189" s="3"/>
    </row>
    <row r="190" customFormat="false" ht="12.75" hidden="false" customHeight="true" outlineLevel="0" collapsed="false">
      <c r="A190" s="3"/>
      <c r="B190" s="43"/>
      <c r="C190" s="43"/>
      <c r="D190" s="43"/>
      <c r="E190" s="43"/>
      <c r="F190" s="43"/>
      <c r="G190" s="43"/>
      <c r="H190" s="43"/>
      <c r="I190" s="43"/>
      <c r="J190" s="43"/>
      <c r="K190" s="43"/>
      <c r="L190" s="43"/>
      <c r="M190" s="3"/>
      <c r="N190" s="3"/>
      <c r="O190" s="3"/>
      <c r="P190" s="3"/>
      <c r="Q190" s="3"/>
      <c r="R190" s="3"/>
      <c r="S190" s="3"/>
      <c r="T190" s="3"/>
      <c r="U190" s="3"/>
      <c r="V190" s="3"/>
      <c r="W190" s="3"/>
      <c r="X190" s="3"/>
      <c r="Y190" s="3"/>
      <c r="Z190" s="3"/>
    </row>
    <row r="191" customFormat="false" ht="12.75" hidden="false" customHeight="true" outlineLevel="0" collapsed="false">
      <c r="A191" s="3"/>
      <c r="B191" s="43"/>
      <c r="C191" s="43"/>
      <c r="D191" s="43"/>
      <c r="E191" s="43"/>
      <c r="F191" s="43"/>
      <c r="G191" s="43"/>
      <c r="H191" s="43"/>
      <c r="I191" s="43"/>
      <c r="J191" s="43"/>
      <c r="K191" s="43"/>
      <c r="L191" s="43"/>
      <c r="M191" s="3"/>
      <c r="N191" s="3"/>
      <c r="O191" s="3"/>
      <c r="P191" s="3"/>
      <c r="Q191" s="3"/>
      <c r="R191" s="3"/>
      <c r="S191" s="3"/>
      <c r="T191" s="3"/>
      <c r="U191" s="3"/>
      <c r="V191" s="3"/>
      <c r="W191" s="3"/>
      <c r="X191" s="3"/>
      <c r="Y191" s="3"/>
      <c r="Z191" s="3"/>
    </row>
    <row r="192" customFormat="false" ht="12.75" hidden="false" customHeight="true" outlineLevel="0" collapsed="false">
      <c r="A192" s="3"/>
      <c r="B192" s="43"/>
      <c r="C192" s="43"/>
      <c r="D192" s="43"/>
      <c r="E192" s="43"/>
      <c r="F192" s="43"/>
      <c r="G192" s="43"/>
      <c r="H192" s="43"/>
      <c r="I192" s="43"/>
      <c r="J192" s="43"/>
      <c r="K192" s="43"/>
      <c r="L192" s="43"/>
      <c r="M192" s="3"/>
      <c r="N192" s="3"/>
      <c r="O192" s="3"/>
      <c r="P192" s="3"/>
      <c r="Q192" s="3"/>
      <c r="R192" s="3"/>
      <c r="S192" s="3"/>
      <c r="T192" s="3"/>
      <c r="U192" s="3"/>
      <c r="V192" s="3"/>
      <c r="W192" s="3"/>
      <c r="X192" s="3"/>
      <c r="Y192" s="3"/>
      <c r="Z192" s="3"/>
    </row>
    <row r="193" customFormat="false" ht="12.75" hidden="false" customHeight="true" outlineLevel="0" collapsed="false">
      <c r="A193" s="3"/>
      <c r="B193" s="43"/>
      <c r="C193" s="43"/>
      <c r="D193" s="43"/>
      <c r="E193" s="43"/>
      <c r="F193" s="43"/>
      <c r="G193" s="43"/>
      <c r="H193" s="43"/>
      <c r="I193" s="43"/>
      <c r="J193" s="43"/>
      <c r="K193" s="43"/>
      <c r="L193" s="43"/>
      <c r="M193" s="3"/>
      <c r="N193" s="3"/>
      <c r="O193" s="3"/>
      <c r="P193" s="3"/>
      <c r="Q193" s="3"/>
      <c r="R193" s="3"/>
      <c r="S193" s="3"/>
      <c r="T193" s="3"/>
      <c r="U193" s="3"/>
      <c r="V193" s="3"/>
      <c r="W193" s="3"/>
      <c r="X193" s="3"/>
      <c r="Y193" s="3"/>
      <c r="Z193" s="3"/>
    </row>
    <row r="194" customFormat="false" ht="12.75" hidden="false" customHeight="true" outlineLevel="0" collapsed="false">
      <c r="A194" s="3"/>
      <c r="B194" s="43"/>
      <c r="C194" s="43"/>
      <c r="D194" s="43"/>
      <c r="E194" s="43"/>
      <c r="F194" s="43"/>
      <c r="G194" s="43"/>
      <c r="H194" s="43"/>
      <c r="I194" s="43"/>
      <c r="J194" s="43"/>
      <c r="K194" s="43"/>
      <c r="L194" s="43"/>
      <c r="M194" s="3"/>
      <c r="N194" s="3"/>
      <c r="O194" s="3"/>
      <c r="P194" s="3"/>
      <c r="Q194" s="3"/>
      <c r="R194" s="3"/>
      <c r="S194" s="3"/>
      <c r="T194" s="3"/>
      <c r="U194" s="3"/>
      <c r="V194" s="3"/>
      <c r="W194" s="3"/>
      <c r="X194" s="3"/>
      <c r="Y194" s="3"/>
      <c r="Z194" s="3"/>
    </row>
    <row r="195" customFormat="false" ht="12.75" hidden="false" customHeight="true" outlineLevel="0" collapsed="false">
      <c r="A195" s="3"/>
      <c r="B195" s="43"/>
      <c r="C195" s="43"/>
      <c r="D195" s="43"/>
      <c r="E195" s="43"/>
      <c r="F195" s="43"/>
      <c r="G195" s="43"/>
      <c r="H195" s="43"/>
      <c r="I195" s="43"/>
      <c r="J195" s="43"/>
      <c r="K195" s="43"/>
      <c r="L195" s="43"/>
      <c r="M195" s="3"/>
      <c r="N195" s="3"/>
      <c r="O195" s="3"/>
      <c r="P195" s="3"/>
      <c r="Q195" s="3"/>
      <c r="R195" s="3"/>
      <c r="S195" s="3"/>
      <c r="T195" s="3"/>
      <c r="U195" s="3"/>
      <c r="V195" s="3"/>
      <c r="W195" s="3"/>
      <c r="X195" s="3"/>
      <c r="Y195" s="3"/>
      <c r="Z195" s="3"/>
    </row>
    <row r="196" customFormat="false" ht="12.75" hidden="false" customHeight="true" outlineLevel="0" collapsed="false">
      <c r="A196" s="3"/>
      <c r="B196" s="43"/>
      <c r="C196" s="43"/>
      <c r="D196" s="43"/>
      <c r="E196" s="43"/>
      <c r="F196" s="43"/>
      <c r="G196" s="43"/>
      <c r="H196" s="43"/>
      <c r="I196" s="43"/>
      <c r="J196" s="43"/>
      <c r="K196" s="43"/>
      <c r="L196" s="43"/>
      <c r="M196" s="3"/>
      <c r="N196" s="3"/>
      <c r="O196" s="3"/>
      <c r="P196" s="3"/>
      <c r="Q196" s="3"/>
      <c r="R196" s="3"/>
      <c r="S196" s="3"/>
      <c r="T196" s="3"/>
      <c r="U196" s="3"/>
      <c r="V196" s="3"/>
      <c r="W196" s="3"/>
      <c r="X196" s="3"/>
      <c r="Y196" s="3"/>
      <c r="Z196" s="3"/>
    </row>
    <row r="197" customFormat="false" ht="12.75" hidden="false" customHeight="true" outlineLevel="0" collapsed="false">
      <c r="A197" s="3"/>
      <c r="B197" s="43"/>
      <c r="C197" s="43"/>
      <c r="D197" s="43"/>
      <c r="E197" s="43"/>
      <c r="F197" s="43"/>
      <c r="G197" s="43"/>
      <c r="H197" s="43"/>
      <c r="I197" s="43"/>
      <c r="J197" s="43"/>
      <c r="K197" s="43"/>
      <c r="L197" s="43"/>
      <c r="M197" s="3"/>
      <c r="N197" s="3"/>
      <c r="O197" s="3"/>
      <c r="P197" s="3"/>
      <c r="Q197" s="3"/>
      <c r="R197" s="3"/>
      <c r="S197" s="3"/>
      <c r="T197" s="3"/>
      <c r="U197" s="3"/>
      <c r="V197" s="3"/>
      <c r="W197" s="3"/>
      <c r="X197" s="3"/>
      <c r="Y197" s="3"/>
      <c r="Z197" s="3"/>
    </row>
    <row r="198" customFormat="false" ht="12.75" hidden="false" customHeight="true" outlineLevel="0" collapsed="false">
      <c r="A198" s="3"/>
      <c r="B198" s="43"/>
      <c r="C198" s="43"/>
      <c r="D198" s="43"/>
      <c r="E198" s="43"/>
      <c r="F198" s="43"/>
      <c r="G198" s="43"/>
      <c r="H198" s="43"/>
      <c r="I198" s="43"/>
      <c r="J198" s="43"/>
      <c r="K198" s="43"/>
      <c r="L198" s="43"/>
      <c r="M198" s="3"/>
      <c r="N198" s="3"/>
      <c r="O198" s="3"/>
      <c r="P198" s="3"/>
      <c r="Q198" s="3"/>
      <c r="R198" s="3"/>
      <c r="S198" s="3"/>
      <c r="T198" s="3"/>
      <c r="U198" s="3"/>
      <c r="V198" s="3"/>
      <c r="W198" s="3"/>
      <c r="X198" s="3"/>
      <c r="Y198" s="3"/>
      <c r="Z198" s="3"/>
    </row>
    <row r="199" customFormat="false" ht="12.75" hidden="false" customHeight="true" outlineLevel="0" collapsed="false">
      <c r="A199" s="3"/>
      <c r="B199" s="43"/>
      <c r="C199" s="43"/>
      <c r="D199" s="43"/>
      <c r="E199" s="43"/>
      <c r="F199" s="43"/>
      <c r="G199" s="43"/>
      <c r="H199" s="43"/>
      <c r="I199" s="43"/>
      <c r="J199" s="43"/>
      <c r="K199" s="43"/>
      <c r="L199" s="43"/>
      <c r="M199" s="3"/>
      <c r="N199" s="3"/>
      <c r="O199" s="3"/>
      <c r="P199" s="3"/>
      <c r="Q199" s="3"/>
      <c r="R199" s="3"/>
      <c r="S199" s="3"/>
      <c r="T199" s="3"/>
      <c r="U199" s="3"/>
      <c r="V199" s="3"/>
      <c r="W199" s="3"/>
      <c r="X199" s="3"/>
      <c r="Y199" s="3"/>
      <c r="Z199" s="3"/>
    </row>
    <row r="200" customFormat="false" ht="12.75" hidden="false" customHeight="true" outlineLevel="0" collapsed="false">
      <c r="A200" s="3"/>
      <c r="B200" s="43"/>
      <c r="C200" s="43"/>
      <c r="D200" s="43"/>
      <c r="E200" s="43"/>
      <c r="F200" s="43"/>
      <c r="G200" s="43"/>
      <c r="H200" s="43"/>
      <c r="I200" s="43"/>
      <c r="J200" s="43"/>
      <c r="K200" s="43"/>
      <c r="L200" s="43"/>
      <c r="M200" s="3"/>
      <c r="N200" s="3"/>
      <c r="O200" s="3"/>
      <c r="P200" s="3"/>
      <c r="Q200" s="3"/>
      <c r="R200" s="3"/>
      <c r="S200" s="3"/>
      <c r="T200" s="3"/>
      <c r="U200" s="3"/>
      <c r="V200" s="3"/>
      <c r="W200" s="3"/>
      <c r="X200" s="3"/>
      <c r="Y200" s="3"/>
      <c r="Z200" s="3"/>
    </row>
    <row r="201" customFormat="false" ht="12.75" hidden="false" customHeight="true" outlineLevel="0" collapsed="false">
      <c r="A201" s="3"/>
      <c r="B201" s="43"/>
      <c r="C201" s="43"/>
      <c r="D201" s="43"/>
      <c r="E201" s="43"/>
      <c r="F201" s="43"/>
      <c r="G201" s="43"/>
      <c r="H201" s="43"/>
      <c r="I201" s="43"/>
      <c r="J201" s="43"/>
      <c r="K201" s="43"/>
      <c r="L201" s="43"/>
      <c r="M201" s="3"/>
      <c r="N201" s="3"/>
      <c r="O201" s="3"/>
      <c r="P201" s="3"/>
      <c r="Q201" s="3"/>
      <c r="R201" s="3"/>
      <c r="S201" s="3"/>
      <c r="T201" s="3"/>
      <c r="U201" s="3"/>
      <c r="V201" s="3"/>
      <c r="W201" s="3"/>
      <c r="X201" s="3"/>
      <c r="Y201" s="3"/>
      <c r="Z201" s="3"/>
    </row>
    <row r="202" customFormat="false" ht="12.75" hidden="false" customHeight="true" outlineLevel="0" collapsed="false">
      <c r="A202" s="3"/>
      <c r="B202" s="43"/>
      <c r="C202" s="43"/>
      <c r="D202" s="43"/>
      <c r="E202" s="43"/>
      <c r="F202" s="43"/>
      <c r="G202" s="43"/>
      <c r="H202" s="43"/>
      <c r="I202" s="43"/>
      <c r="J202" s="43"/>
      <c r="K202" s="43"/>
      <c r="L202" s="43"/>
      <c r="M202" s="3"/>
      <c r="N202" s="3"/>
      <c r="O202" s="3"/>
      <c r="P202" s="3"/>
      <c r="Q202" s="3"/>
      <c r="R202" s="3"/>
      <c r="S202" s="3"/>
      <c r="T202" s="3"/>
      <c r="U202" s="3"/>
      <c r="V202" s="3"/>
      <c r="W202" s="3"/>
      <c r="X202" s="3"/>
      <c r="Y202" s="3"/>
      <c r="Z202" s="3"/>
    </row>
    <row r="203" customFormat="false" ht="12.75" hidden="false" customHeight="true" outlineLevel="0" collapsed="false">
      <c r="A203" s="3"/>
      <c r="B203" s="43"/>
      <c r="C203" s="43"/>
      <c r="D203" s="43"/>
      <c r="E203" s="43"/>
      <c r="F203" s="43"/>
      <c r="G203" s="43"/>
      <c r="H203" s="43"/>
      <c r="I203" s="43"/>
      <c r="J203" s="43"/>
      <c r="K203" s="43"/>
      <c r="L203" s="43"/>
      <c r="M203" s="3"/>
      <c r="N203" s="3"/>
      <c r="O203" s="3"/>
      <c r="P203" s="3"/>
      <c r="Q203" s="3"/>
      <c r="R203" s="3"/>
      <c r="S203" s="3"/>
      <c r="T203" s="3"/>
      <c r="U203" s="3"/>
      <c r="V203" s="3"/>
      <c r="W203" s="3"/>
      <c r="X203" s="3"/>
      <c r="Y203" s="3"/>
      <c r="Z203" s="3"/>
    </row>
    <row r="204" customFormat="false" ht="12.75" hidden="false" customHeight="true" outlineLevel="0" collapsed="false">
      <c r="A204" s="3"/>
      <c r="B204" s="43"/>
      <c r="C204" s="43"/>
      <c r="D204" s="43"/>
      <c r="E204" s="43"/>
      <c r="F204" s="43"/>
      <c r="G204" s="43"/>
      <c r="H204" s="43"/>
      <c r="I204" s="43"/>
      <c r="J204" s="43"/>
      <c r="K204" s="43"/>
      <c r="L204" s="43"/>
      <c r="M204" s="3"/>
      <c r="N204" s="3"/>
      <c r="O204" s="3"/>
      <c r="P204" s="3"/>
      <c r="Q204" s="3"/>
      <c r="R204" s="3"/>
      <c r="S204" s="3"/>
      <c r="T204" s="3"/>
      <c r="U204" s="3"/>
      <c r="V204" s="3"/>
      <c r="W204" s="3"/>
      <c r="X204" s="3"/>
      <c r="Y204" s="3"/>
      <c r="Z204" s="3"/>
    </row>
    <row r="205" customFormat="false" ht="12.75" hidden="false" customHeight="true" outlineLevel="0" collapsed="false">
      <c r="A205" s="3"/>
      <c r="B205" s="43"/>
      <c r="C205" s="43"/>
      <c r="D205" s="43"/>
      <c r="E205" s="43"/>
      <c r="F205" s="43"/>
      <c r="G205" s="43"/>
      <c r="H205" s="43"/>
      <c r="I205" s="43"/>
      <c r="J205" s="43"/>
      <c r="K205" s="43"/>
      <c r="L205" s="43"/>
      <c r="M205" s="3"/>
      <c r="N205" s="3"/>
      <c r="O205" s="3"/>
      <c r="P205" s="3"/>
      <c r="Q205" s="3"/>
      <c r="R205" s="3"/>
      <c r="S205" s="3"/>
      <c r="T205" s="3"/>
      <c r="U205" s="3"/>
      <c r="V205" s="3"/>
      <c r="W205" s="3"/>
      <c r="X205" s="3"/>
      <c r="Y205" s="3"/>
      <c r="Z205" s="3"/>
    </row>
    <row r="206" customFormat="false" ht="12.75" hidden="false" customHeight="true" outlineLevel="0" collapsed="false">
      <c r="A206" s="3"/>
      <c r="B206" s="43"/>
      <c r="C206" s="43"/>
      <c r="D206" s="43"/>
      <c r="E206" s="43"/>
      <c r="F206" s="43"/>
      <c r="G206" s="43"/>
      <c r="H206" s="43"/>
      <c r="I206" s="43"/>
      <c r="J206" s="43"/>
      <c r="K206" s="43"/>
      <c r="L206" s="43"/>
      <c r="M206" s="3"/>
      <c r="N206" s="3"/>
      <c r="O206" s="3"/>
      <c r="P206" s="3"/>
      <c r="Q206" s="3"/>
      <c r="R206" s="3"/>
      <c r="S206" s="3"/>
      <c r="T206" s="3"/>
      <c r="U206" s="3"/>
      <c r="V206" s="3"/>
      <c r="W206" s="3"/>
      <c r="X206" s="3"/>
      <c r="Y206" s="3"/>
      <c r="Z206" s="3"/>
    </row>
    <row r="207" customFormat="false" ht="12.75" hidden="false" customHeight="true" outlineLevel="0" collapsed="false">
      <c r="A207" s="3"/>
      <c r="B207" s="43"/>
      <c r="C207" s="43"/>
      <c r="D207" s="43"/>
      <c r="E207" s="43"/>
      <c r="F207" s="43"/>
      <c r="G207" s="43"/>
      <c r="H207" s="43"/>
      <c r="I207" s="43"/>
      <c r="J207" s="43"/>
      <c r="K207" s="43"/>
      <c r="L207" s="43"/>
      <c r="M207" s="3"/>
      <c r="N207" s="3"/>
      <c r="O207" s="3"/>
      <c r="P207" s="3"/>
      <c r="Q207" s="3"/>
      <c r="R207" s="3"/>
      <c r="S207" s="3"/>
      <c r="T207" s="3"/>
      <c r="U207" s="3"/>
      <c r="V207" s="3"/>
      <c r="W207" s="3"/>
      <c r="X207" s="3"/>
      <c r="Y207" s="3"/>
      <c r="Z207" s="3"/>
    </row>
    <row r="208" customFormat="false" ht="12.75" hidden="false" customHeight="true" outlineLevel="0" collapsed="false">
      <c r="A208" s="3"/>
      <c r="B208" s="43"/>
      <c r="C208" s="43"/>
      <c r="D208" s="43"/>
      <c r="E208" s="43"/>
      <c r="F208" s="43"/>
      <c r="G208" s="43"/>
      <c r="H208" s="43"/>
      <c r="I208" s="43"/>
      <c r="J208" s="43"/>
      <c r="K208" s="43"/>
      <c r="L208" s="43"/>
      <c r="M208" s="3"/>
      <c r="N208" s="3"/>
      <c r="O208" s="3"/>
      <c r="P208" s="3"/>
      <c r="Q208" s="3"/>
      <c r="R208" s="3"/>
      <c r="S208" s="3"/>
      <c r="T208" s="3"/>
      <c r="U208" s="3"/>
      <c r="V208" s="3"/>
      <c r="W208" s="3"/>
      <c r="X208" s="3"/>
      <c r="Y208" s="3"/>
      <c r="Z208" s="3"/>
    </row>
    <row r="209" customFormat="false" ht="12.75" hidden="false" customHeight="true" outlineLevel="0" collapsed="false">
      <c r="A209" s="3"/>
      <c r="B209" s="43"/>
      <c r="C209" s="43"/>
      <c r="D209" s="43"/>
      <c r="E209" s="43"/>
      <c r="F209" s="43"/>
      <c r="G209" s="43"/>
      <c r="H209" s="43"/>
      <c r="I209" s="43"/>
      <c r="J209" s="43"/>
      <c r="K209" s="43"/>
      <c r="L209" s="43"/>
      <c r="M209" s="3"/>
      <c r="N209" s="3"/>
      <c r="O209" s="3"/>
      <c r="P209" s="3"/>
      <c r="Q209" s="3"/>
      <c r="R209" s="3"/>
      <c r="S209" s="3"/>
      <c r="T209" s="3"/>
      <c r="U209" s="3"/>
      <c r="V209" s="3"/>
      <c r="W209" s="3"/>
      <c r="X209" s="3"/>
      <c r="Y209" s="3"/>
      <c r="Z209" s="3"/>
    </row>
    <row r="210" customFormat="false" ht="12.75" hidden="false" customHeight="true" outlineLevel="0" collapsed="false">
      <c r="A210" s="3"/>
      <c r="B210" s="43"/>
      <c r="C210" s="43"/>
      <c r="D210" s="43"/>
      <c r="E210" s="43"/>
      <c r="F210" s="43"/>
      <c r="G210" s="43"/>
      <c r="H210" s="43"/>
      <c r="I210" s="43"/>
      <c r="J210" s="43"/>
      <c r="K210" s="43"/>
      <c r="L210" s="43"/>
      <c r="M210" s="3"/>
      <c r="N210" s="3"/>
      <c r="O210" s="3"/>
      <c r="P210" s="3"/>
      <c r="Q210" s="3"/>
      <c r="R210" s="3"/>
      <c r="S210" s="3"/>
      <c r="T210" s="3"/>
      <c r="U210" s="3"/>
      <c r="V210" s="3"/>
      <c r="W210" s="3"/>
      <c r="X210" s="3"/>
      <c r="Y210" s="3"/>
      <c r="Z210" s="3"/>
    </row>
    <row r="211" customFormat="false" ht="12.75" hidden="false" customHeight="true" outlineLevel="0" collapsed="false">
      <c r="A211" s="3"/>
      <c r="B211" s="43"/>
      <c r="C211" s="43"/>
      <c r="D211" s="43"/>
      <c r="E211" s="43"/>
      <c r="F211" s="43"/>
      <c r="G211" s="43"/>
      <c r="H211" s="43"/>
      <c r="I211" s="43"/>
      <c r="J211" s="43"/>
      <c r="K211" s="43"/>
      <c r="L211" s="43"/>
      <c r="M211" s="3"/>
      <c r="N211" s="3"/>
      <c r="O211" s="3"/>
      <c r="P211" s="3"/>
      <c r="Q211" s="3"/>
      <c r="R211" s="3"/>
      <c r="S211" s="3"/>
      <c r="T211" s="3"/>
      <c r="U211" s="3"/>
      <c r="V211" s="3"/>
      <c r="W211" s="3"/>
      <c r="X211" s="3"/>
      <c r="Y211" s="3"/>
      <c r="Z211" s="3"/>
    </row>
    <row r="212" customFormat="false" ht="12.75" hidden="false" customHeight="true" outlineLevel="0" collapsed="false">
      <c r="A212" s="3"/>
      <c r="B212" s="43"/>
      <c r="C212" s="43"/>
      <c r="D212" s="43"/>
      <c r="E212" s="43"/>
      <c r="F212" s="43"/>
      <c r="G212" s="43"/>
      <c r="H212" s="43"/>
      <c r="I212" s="43"/>
      <c r="J212" s="43"/>
      <c r="K212" s="43"/>
      <c r="L212" s="43"/>
      <c r="M212" s="3"/>
      <c r="N212" s="3"/>
      <c r="O212" s="3"/>
      <c r="P212" s="3"/>
      <c r="Q212" s="3"/>
      <c r="R212" s="3"/>
      <c r="S212" s="3"/>
      <c r="T212" s="3"/>
      <c r="U212" s="3"/>
      <c r="V212" s="3"/>
      <c r="W212" s="3"/>
      <c r="X212" s="3"/>
      <c r="Y212" s="3"/>
      <c r="Z212" s="3"/>
    </row>
    <row r="213" customFormat="false" ht="12.75" hidden="false" customHeight="true" outlineLevel="0" collapsed="false">
      <c r="A213" s="3"/>
      <c r="B213" s="43"/>
      <c r="C213" s="43"/>
      <c r="D213" s="43"/>
      <c r="E213" s="43"/>
      <c r="F213" s="43"/>
      <c r="G213" s="43"/>
      <c r="H213" s="43"/>
      <c r="I213" s="43"/>
      <c r="J213" s="43"/>
      <c r="K213" s="43"/>
      <c r="L213" s="43"/>
      <c r="M213" s="3"/>
      <c r="N213" s="3"/>
      <c r="O213" s="3"/>
      <c r="P213" s="3"/>
      <c r="Q213" s="3"/>
      <c r="R213" s="3"/>
      <c r="S213" s="3"/>
      <c r="T213" s="3"/>
      <c r="U213" s="3"/>
      <c r="V213" s="3"/>
      <c r="W213" s="3"/>
      <c r="X213" s="3"/>
      <c r="Y213" s="3"/>
      <c r="Z213" s="3"/>
    </row>
    <row r="214" customFormat="false" ht="12.75" hidden="false" customHeight="true" outlineLevel="0" collapsed="false">
      <c r="A214" s="3"/>
      <c r="B214" s="43"/>
      <c r="C214" s="43"/>
      <c r="D214" s="43"/>
      <c r="E214" s="43"/>
      <c r="F214" s="43"/>
      <c r="G214" s="43"/>
      <c r="H214" s="43"/>
      <c r="I214" s="43"/>
      <c r="J214" s="43"/>
      <c r="K214" s="43"/>
      <c r="L214" s="43"/>
      <c r="M214" s="3"/>
      <c r="N214" s="3"/>
      <c r="O214" s="3"/>
      <c r="P214" s="3"/>
      <c r="Q214" s="3"/>
      <c r="R214" s="3"/>
      <c r="S214" s="3"/>
      <c r="T214" s="3"/>
      <c r="U214" s="3"/>
      <c r="V214" s="3"/>
      <c r="W214" s="3"/>
      <c r="X214" s="3"/>
      <c r="Y214" s="3"/>
      <c r="Z214" s="3"/>
    </row>
    <row r="215" customFormat="false" ht="12.75" hidden="false" customHeight="true" outlineLevel="0" collapsed="false">
      <c r="A215" s="3"/>
      <c r="B215" s="43"/>
      <c r="C215" s="43"/>
      <c r="D215" s="43"/>
      <c r="E215" s="43"/>
      <c r="F215" s="43"/>
      <c r="G215" s="43"/>
      <c r="H215" s="43"/>
      <c r="I215" s="43"/>
      <c r="J215" s="43"/>
      <c r="K215" s="43"/>
      <c r="L215" s="43"/>
      <c r="M215" s="3"/>
      <c r="N215" s="3"/>
      <c r="O215" s="3"/>
      <c r="P215" s="3"/>
      <c r="Q215" s="3"/>
      <c r="R215" s="3"/>
      <c r="S215" s="3"/>
      <c r="T215" s="3"/>
      <c r="U215" s="3"/>
      <c r="V215" s="3"/>
      <c r="W215" s="3"/>
      <c r="X215" s="3"/>
      <c r="Y215" s="3"/>
      <c r="Z215" s="3"/>
    </row>
    <row r="216" customFormat="false" ht="12.75" hidden="false" customHeight="true" outlineLevel="0" collapsed="false">
      <c r="A216" s="3"/>
      <c r="B216" s="43"/>
      <c r="C216" s="43"/>
      <c r="D216" s="43"/>
      <c r="E216" s="43"/>
      <c r="F216" s="43"/>
      <c r="G216" s="43"/>
      <c r="H216" s="43"/>
      <c r="I216" s="43"/>
      <c r="J216" s="43"/>
      <c r="K216" s="43"/>
      <c r="L216" s="43"/>
      <c r="M216" s="3"/>
      <c r="N216" s="3"/>
      <c r="O216" s="3"/>
      <c r="P216" s="3"/>
      <c r="Q216" s="3"/>
      <c r="R216" s="3"/>
      <c r="S216" s="3"/>
      <c r="T216" s="3"/>
      <c r="U216" s="3"/>
      <c r="V216" s="3"/>
      <c r="W216" s="3"/>
      <c r="X216" s="3"/>
      <c r="Y216" s="3"/>
      <c r="Z216" s="3"/>
    </row>
    <row r="217" customFormat="false" ht="12.75" hidden="false" customHeight="true" outlineLevel="0" collapsed="false">
      <c r="A217" s="3"/>
      <c r="B217" s="43"/>
      <c r="C217" s="43"/>
      <c r="D217" s="43"/>
      <c r="E217" s="43"/>
      <c r="F217" s="43"/>
      <c r="G217" s="43"/>
      <c r="H217" s="43"/>
      <c r="I217" s="43"/>
      <c r="J217" s="43"/>
      <c r="K217" s="43"/>
      <c r="L217" s="43"/>
      <c r="M217" s="3"/>
      <c r="N217" s="3"/>
      <c r="O217" s="3"/>
      <c r="P217" s="3"/>
      <c r="Q217" s="3"/>
      <c r="R217" s="3"/>
      <c r="S217" s="3"/>
      <c r="T217" s="3"/>
      <c r="U217" s="3"/>
      <c r="V217" s="3"/>
      <c r="W217" s="3"/>
      <c r="X217" s="3"/>
      <c r="Y217" s="3"/>
      <c r="Z217" s="3"/>
    </row>
    <row r="218" customFormat="false" ht="12.75" hidden="false" customHeight="true" outlineLevel="0" collapsed="false">
      <c r="A218" s="3"/>
      <c r="B218" s="43"/>
      <c r="C218" s="43"/>
      <c r="D218" s="43"/>
      <c r="E218" s="43"/>
      <c r="F218" s="43"/>
      <c r="G218" s="43"/>
      <c r="H218" s="43"/>
      <c r="I218" s="43"/>
      <c r="J218" s="43"/>
      <c r="K218" s="43"/>
      <c r="L218" s="43"/>
      <c r="M218" s="3"/>
      <c r="N218" s="3"/>
      <c r="O218" s="3"/>
      <c r="P218" s="3"/>
      <c r="Q218" s="3"/>
      <c r="R218" s="3"/>
      <c r="S218" s="3"/>
      <c r="T218" s="3"/>
      <c r="U218" s="3"/>
      <c r="V218" s="3"/>
      <c r="W218" s="3"/>
      <c r="X218" s="3"/>
      <c r="Y218" s="3"/>
      <c r="Z218" s="3"/>
    </row>
    <row r="219" customFormat="false" ht="12.75" hidden="false" customHeight="true" outlineLevel="0" collapsed="false">
      <c r="A219" s="3"/>
      <c r="B219" s="43"/>
      <c r="C219" s="43"/>
      <c r="D219" s="43"/>
      <c r="E219" s="43"/>
      <c r="F219" s="43"/>
      <c r="G219" s="43"/>
      <c r="H219" s="43"/>
      <c r="I219" s="43"/>
      <c r="J219" s="43"/>
      <c r="K219" s="43"/>
      <c r="L219" s="43"/>
      <c r="M219" s="3"/>
      <c r="N219" s="3"/>
      <c r="O219" s="3"/>
      <c r="P219" s="3"/>
      <c r="Q219" s="3"/>
      <c r="R219" s="3"/>
      <c r="S219" s="3"/>
      <c r="T219" s="3"/>
      <c r="U219" s="3"/>
      <c r="V219" s="3"/>
      <c r="W219" s="3"/>
      <c r="X219" s="3"/>
      <c r="Y219" s="3"/>
      <c r="Z219" s="3"/>
    </row>
    <row r="220" customFormat="false" ht="12.75" hidden="false" customHeight="true" outlineLevel="0" collapsed="false">
      <c r="A220" s="3"/>
      <c r="B220" s="43"/>
      <c r="C220" s="43"/>
      <c r="D220" s="43"/>
      <c r="E220" s="43"/>
      <c r="F220" s="43"/>
      <c r="G220" s="43"/>
      <c r="H220" s="43"/>
      <c r="I220" s="43"/>
      <c r="J220" s="43"/>
      <c r="K220" s="43"/>
      <c r="L220" s="43"/>
      <c r="M220" s="3"/>
      <c r="N220" s="3"/>
      <c r="O220" s="3"/>
      <c r="P220" s="3"/>
      <c r="Q220" s="3"/>
      <c r="R220" s="3"/>
      <c r="S220" s="3"/>
      <c r="T220" s="3"/>
      <c r="U220" s="3"/>
      <c r="V220" s="3"/>
      <c r="W220" s="3"/>
      <c r="X220" s="3"/>
      <c r="Y220" s="3"/>
      <c r="Z220" s="3"/>
    </row>
    <row r="221" customFormat="false" ht="12.75" hidden="false" customHeight="true" outlineLevel="0" collapsed="false">
      <c r="A221" s="3"/>
      <c r="B221" s="43"/>
      <c r="C221" s="43"/>
      <c r="D221" s="43"/>
      <c r="E221" s="43"/>
      <c r="F221" s="43"/>
      <c r="G221" s="43"/>
      <c r="H221" s="43"/>
      <c r="I221" s="43"/>
      <c r="J221" s="43"/>
      <c r="K221" s="43"/>
      <c r="L221" s="43"/>
      <c r="M221" s="3"/>
      <c r="N221" s="3"/>
      <c r="O221" s="3"/>
      <c r="P221" s="3"/>
      <c r="Q221" s="3"/>
      <c r="R221" s="3"/>
      <c r="S221" s="3"/>
      <c r="T221" s="3"/>
      <c r="U221" s="3"/>
      <c r="V221" s="3"/>
      <c r="W221" s="3"/>
      <c r="X221" s="3"/>
      <c r="Y221" s="3"/>
      <c r="Z221" s="3"/>
    </row>
    <row r="222" customFormat="false" ht="12.75" hidden="false" customHeight="true" outlineLevel="0" collapsed="false">
      <c r="A222" s="3"/>
      <c r="B222" s="43"/>
      <c r="C222" s="43"/>
      <c r="D222" s="43"/>
      <c r="E222" s="43"/>
      <c r="F222" s="43"/>
      <c r="G222" s="43"/>
      <c r="H222" s="43"/>
      <c r="I222" s="43"/>
      <c r="J222" s="43"/>
      <c r="K222" s="43"/>
      <c r="L222" s="43"/>
      <c r="M222" s="3"/>
      <c r="N222" s="3"/>
      <c r="O222" s="3"/>
      <c r="P222" s="3"/>
      <c r="Q222" s="3"/>
      <c r="R222" s="3"/>
      <c r="S222" s="3"/>
      <c r="T222" s="3"/>
      <c r="U222" s="3"/>
      <c r="V222" s="3"/>
      <c r="W222" s="3"/>
      <c r="X222" s="3"/>
      <c r="Y222" s="3"/>
      <c r="Z222" s="3"/>
    </row>
    <row r="223" customFormat="false" ht="12.75" hidden="false" customHeight="true" outlineLevel="0" collapsed="false">
      <c r="A223" s="3"/>
      <c r="B223" s="43"/>
      <c r="C223" s="43"/>
      <c r="D223" s="43"/>
      <c r="E223" s="43"/>
      <c r="F223" s="43"/>
      <c r="G223" s="43"/>
      <c r="H223" s="43"/>
      <c r="I223" s="43"/>
      <c r="J223" s="43"/>
      <c r="K223" s="43"/>
      <c r="L223" s="43"/>
      <c r="M223" s="3"/>
      <c r="N223" s="3"/>
      <c r="O223" s="3"/>
      <c r="P223" s="3"/>
      <c r="Q223" s="3"/>
      <c r="R223" s="3"/>
      <c r="S223" s="3"/>
      <c r="T223" s="3"/>
      <c r="U223" s="3"/>
      <c r="V223" s="3"/>
      <c r="W223" s="3"/>
      <c r="X223" s="3"/>
      <c r="Y223" s="3"/>
      <c r="Z223" s="3"/>
    </row>
    <row r="224" customFormat="false" ht="12.75" hidden="false" customHeight="true" outlineLevel="0" collapsed="false">
      <c r="A224" s="3"/>
      <c r="B224" s="43"/>
      <c r="C224" s="43"/>
      <c r="D224" s="43"/>
      <c r="E224" s="43"/>
      <c r="F224" s="43"/>
      <c r="G224" s="43"/>
      <c r="H224" s="43"/>
      <c r="I224" s="43"/>
      <c r="J224" s="43"/>
      <c r="K224" s="43"/>
      <c r="L224" s="43"/>
      <c r="M224" s="3"/>
      <c r="N224" s="3"/>
      <c r="O224" s="3"/>
      <c r="P224" s="3"/>
      <c r="Q224" s="3"/>
      <c r="R224" s="3"/>
      <c r="S224" s="3"/>
      <c r="T224" s="3"/>
      <c r="U224" s="3"/>
      <c r="V224" s="3"/>
      <c r="W224" s="3"/>
      <c r="X224" s="3"/>
      <c r="Y224" s="3"/>
      <c r="Z224" s="3"/>
    </row>
    <row r="225" customFormat="false" ht="12.75" hidden="false" customHeight="true" outlineLevel="0" collapsed="false">
      <c r="A225" s="3"/>
      <c r="B225" s="43"/>
      <c r="C225" s="43"/>
      <c r="D225" s="43"/>
      <c r="E225" s="43"/>
      <c r="F225" s="43"/>
      <c r="G225" s="43"/>
      <c r="H225" s="43"/>
      <c r="I225" s="43"/>
      <c r="J225" s="43"/>
      <c r="K225" s="43"/>
      <c r="L225" s="43"/>
      <c r="M225" s="3"/>
      <c r="N225" s="3"/>
      <c r="O225" s="3"/>
      <c r="P225" s="3"/>
      <c r="Q225" s="3"/>
      <c r="R225" s="3"/>
      <c r="S225" s="3"/>
      <c r="T225" s="3"/>
      <c r="U225" s="3"/>
      <c r="V225" s="3"/>
      <c r="W225" s="3"/>
      <c r="X225" s="3"/>
      <c r="Y225" s="3"/>
      <c r="Z225" s="3"/>
    </row>
    <row r="226" customFormat="false" ht="12.75" hidden="false" customHeight="true" outlineLevel="0" collapsed="false">
      <c r="A226" s="3"/>
      <c r="B226" s="43"/>
      <c r="C226" s="43"/>
      <c r="D226" s="43"/>
      <c r="E226" s="43"/>
      <c r="F226" s="43"/>
      <c r="G226" s="43"/>
      <c r="H226" s="43"/>
      <c r="I226" s="43"/>
      <c r="J226" s="43"/>
      <c r="K226" s="43"/>
      <c r="L226" s="43"/>
      <c r="M226" s="3"/>
      <c r="N226" s="3"/>
      <c r="O226" s="3"/>
      <c r="P226" s="3"/>
      <c r="Q226" s="3"/>
      <c r="R226" s="3"/>
      <c r="S226" s="3"/>
      <c r="T226" s="3"/>
      <c r="U226" s="3"/>
      <c r="V226" s="3"/>
      <c r="W226" s="3"/>
      <c r="X226" s="3"/>
      <c r="Y226" s="3"/>
      <c r="Z226" s="3"/>
    </row>
    <row r="227" customFormat="false" ht="12.75" hidden="false" customHeight="true" outlineLevel="0" collapsed="false">
      <c r="A227" s="3"/>
      <c r="B227" s="43"/>
      <c r="C227" s="43"/>
      <c r="D227" s="43"/>
      <c r="E227" s="43"/>
      <c r="F227" s="43"/>
      <c r="G227" s="43"/>
      <c r="H227" s="43"/>
      <c r="I227" s="43"/>
      <c r="J227" s="43"/>
      <c r="K227" s="43"/>
      <c r="L227" s="43"/>
      <c r="M227" s="3"/>
      <c r="N227" s="3"/>
      <c r="O227" s="3"/>
      <c r="P227" s="3"/>
      <c r="Q227" s="3"/>
      <c r="R227" s="3"/>
      <c r="S227" s="3"/>
      <c r="T227" s="3"/>
      <c r="U227" s="3"/>
      <c r="V227" s="3"/>
      <c r="W227" s="3"/>
      <c r="X227" s="3"/>
      <c r="Y227" s="3"/>
      <c r="Z227" s="3"/>
    </row>
    <row r="228" customFormat="false" ht="12.75" hidden="false" customHeight="true" outlineLevel="0" collapsed="false">
      <c r="A228" s="3"/>
      <c r="B228" s="43"/>
      <c r="C228" s="43"/>
      <c r="D228" s="43"/>
      <c r="E228" s="43"/>
      <c r="F228" s="43"/>
      <c r="G228" s="43"/>
      <c r="H228" s="43"/>
      <c r="I228" s="43"/>
      <c r="J228" s="43"/>
      <c r="K228" s="43"/>
      <c r="L228" s="43"/>
      <c r="M228" s="3"/>
      <c r="N228" s="3"/>
      <c r="O228" s="3"/>
      <c r="P228" s="3"/>
      <c r="Q228" s="3"/>
      <c r="R228" s="3"/>
      <c r="S228" s="3"/>
      <c r="T228" s="3"/>
      <c r="U228" s="3"/>
      <c r="V228" s="3"/>
      <c r="W228" s="3"/>
      <c r="X228" s="3"/>
      <c r="Y228" s="3"/>
      <c r="Z228" s="3"/>
    </row>
    <row r="229" customFormat="false" ht="12.75" hidden="false" customHeight="true" outlineLevel="0" collapsed="false">
      <c r="A229" s="3"/>
      <c r="B229" s="43"/>
      <c r="C229" s="43"/>
      <c r="D229" s="43"/>
      <c r="E229" s="43"/>
      <c r="F229" s="43"/>
      <c r="G229" s="43"/>
      <c r="H229" s="43"/>
      <c r="I229" s="43"/>
      <c r="J229" s="43"/>
      <c r="K229" s="43"/>
      <c r="L229" s="43"/>
      <c r="M229" s="3"/>
      <c r="N229" s="3"/>
      <c r="O229" s="3"/>
      <c r="P229" s="3"/>
      <c r="Q229" s="3"/>
      <c r="R229" s="3"/>
      <c r="S229" s="3"/>
      <c r="T229" s="3"/>
      <c r="U229" s="3"/>
      <c r="V229" s="3"/>
      <c r="W229" s="3"/>
      <c r="X229" s="3"/>
      <c r="Y229" s="3"/>
      <c r="Z229" s="3"/>
    </row>
    <row r="230" customFormat="false" ht="12.75" hidden="false" customHeight="true" outlineLevel="0" collapsed="false">
      <c r="A230" s="3"/>
      <c r="B230" s="43"/>
      <c r="C230" s="43"/>
      <c r="D230" s="43"/>
      <c r="E230" s="43"/>
      <c r="F230" s="43"/>
      <c r="G230" s="43"/>
      <c r="H230" s="43"/>
      <c r="I230" s="43"/>
      <c r="J230" s="43"/>
      <c r="K230" s="43"/>
      <c r="L230" s="43"/>
      <c r="M230" s="3"/>
      <c r="N230" s="3"/>
      <c r="O230" s="3"/>
      <c r="P230" s="3"/>
      <c r="Q230" s="3"/>
      <c r="R230" s="3"/>
      <c r="S230" s="3"/>
      <c r="T230" s="3"/>
      <c r="U230" s="3"/>
      <c r="V230" s="3"/>
      <c r="W230" s="3"/>
      <c r="X230" s="3"/>
      <c r="Y230" s="3"/>
      <c r="Z230" s="3"/>
    </row>
    <row r="231" customFormat="false" ht="12.75" hidden="false" customHeight="true" outlineLevel="0" collapsed="false">
      <c r="A231" s="3"/>
      <c r="B231" s="43"/>
      <c r="C231" s="43"/>
      <c r="D231" s="43"/>
      <c r="E231" s="43"/>
      <c r="F231" s="43"/>
      <c r="G231" s="43"/>
      <c r="H231" s="43"/>
      <c r="I231" s="43"/>
      <c r="J231" s="43"/>
      <c r="K231" s="43"/>
      <c r="L231" s="43"/>
      <c r="M231" s="3"/>
      <c r="N231" s="3"/>
      <c r="O231" s="3"/>
      <c r="P231" s="3"/>
      <c r="Q231" s="3"/>
      <c r="R231" s="3"/>
      <c r="S231" s="3"/>
      <c r="T231" s="3"/>
      <c r="U231" s="3"/>
      <c r="V231" s="3"/>
      <c r="W231" s="3"/>
      <c r="X231" s="3"/>
      <c r="Y231" s="3"/>
      <c r="Z231" s="3"/>
    </row>
    <row r="232" customFormat="false" ht="12.75" hidden="false" customHeight="true" outlineLevel="0" collapsed="false">
      <c r="A232" s="3"/>
      <c r="B232" s="43"/>
      <c r="C232" s="43"/>
      <c r="D232" s="43"/>
      <c r="E232" s="43"/>
      <c r="F232" s="43"/>
      <c r="G232" s="43"/>
      <c r="H232" s="43"/>
      <c r="I232" s="43"/>
      <c r="J232" s="43"/>
      <c r="K232" s="43"/>
      <c r="L232" s="43"/>
      <c r="M232" s="3"/>
      <c r="N232" s="3"/>
      <c r="O232" s="3"/>
      <c r="P232" s="3"/>
      <c r="Q232" s="3"/>
      <c r="R232" s="3"/>
      <c r="S232" s="3"/>
      <c r="T232" s="3"/>
      <c r="U232" s="3"/>
      <c r="V232" s="3"/>
      <c r="W232" s="3"/>
      <c r="X232" s="3"/>
      <c r="Y232" s="3"/>
      <c r="Z232" s="3"/>
    </row>
    <row r="233" customFormat="false" ht="12.75" hidden="false" customHeight="true" outlineLevel="0" collapsed="false">
      <c r="A233" s="3"/>
      <c r="B233" s="43"/>
      <c r="C233" s="43"/>
      <c r="D233" s="43"/>
      <c r="E233" s="43"/>
      <c r="F233" s="43"/>
      <c r="G233" s="43"/>
      <c r="H233" s="43"/>
      <c r="I233" s="43"/>
      <c r="J233" s="43"/>
      <c r="K233" s="43"/>
      <c r="L233" s="43"/>
      <c r="M233" s="3"/>
      <c r="N233" s="3"/>
      <c r="O233" s="3"/>
      <c r="P233" s="3"/>
      <c r="Q233" s="3"/>
      <c r="R233" s="3"/>
      <c r="S233" s="3"/>
      <c r="T233" s="3"/>
      <c r="U233" s="3"/>
      <c r="V233" s="3"/>
      <c r="W233" s="3"/>
      <c r="X233" s="3"/>
      <c r="Y233" s="3"/>
      <c r="Z233" s="3"/>
    </row>
    <row r="234" customFormat="false" ht="12.75" hidden="false" customHeight="true" outlineLevel="0" collapsed="false">
      <c r="A234" s="3"/>
      <c r="B234" s="43"/>
      <c r="C234" s="43"/>
      <c r="D234" s="43"/>
      <c r="E234" s="43"/>
      <c r="F234" s="43"/>
      <c r="G234" s="43"/>
      <c r="H234" s="43"/>
      <c r="I234" s="43"/>
      <c r="J234" s="43"/>
      <c r="K234" s="43"/>
      <c r="L234" s="43"/>
      <c r="M234" s="3"/>
      <c r="N234" s="3"/>
      <c r="O234" s="3"/>
      <c r="P234" s="3"/>
      <c r="Q234" s="3"/>
      <c r="R234" s="3"/>
      <c r="S234" s="3"/>
      <c r="T234" s="3"/>
      <c r="U234" s="3"/>
      <c r="V234" s="3"/>
      <c r="W234" s="3"/>
      <c r="X234" s="3"/>
      <c r="Y234" s="3"/>
      <c r="Z234" s="3"/>
    </row>
    <row r="235" customFormat="false" ht="12.75" hidden="false" customHeight="true" outlineLevel="0" collapsed="false">
      <c r="A235" s="3"/>
      <c r="B235" s="43"/>
      <c r="C235" s="43"/>
      <c r="D235" s="43"/>
      <c r="E235" s="43"/>
      <c r="F235" s="43"/>
      <c r="G235" s="43"/>
      <c r="H235" s="43"/>
      <c r="I235" s="43"/>
      <c r="J235" s="43"/>
      <c r="K235" s="43"/>
      <c r="L235" s="43"/>
      <c r="M235" s="3"/>
      <c r="N235" s="3"/>
      <c r="O235" s="3"/>
      <c r="P235" s="3"/>
      <c r="Q235" s="3"/>
      <c r="R235" s="3"/>
      <c r="S235" s="3"/>
      <c r="T235" s="3"/>
      <c r="U235" s="3"/>
      <c r="V235" s="3"/>
      <c r="W235" s="3"/>
      <c r="X235" s="3"/>
      <c r="Y235" s="3"/>
      <c r="Z235" s="3"/>
    </row>
    <row r="236" customFormat="false" ht="12.75" hidden="false" customHeight="true" outlineLevel="0" collapsed="false">
      <c r="A236" s="3"/>
      <c r="B236" s="43"/>
      <c r="C236" s="43"/>
      <c r="D236" s="43"/>
      <c r="E236" s="43"/>
      <c r="F236" s="43"/>
      <c r="G236" s="43"/>
      <c r="H236" s="43"/>
      <c r="I236" s="43"/>
      <c r="J236" s="43"/>
      <c r="K236" s="43"/>
      <c r="L236" s="43"/>
      <c r="M236" s="3"/>
      <c r="N236" s="3"/>
      <c r="O236" s="3"/>
      <c r="P236" s="3"/>
      <c r="Q236" s="3"/>
      <c r="R236" s="3"/>
      <c r="S236" s="3"/>
      <c r="T236" s="3"/>
      <c r="U236" s="3"/>
      <c r="V236" s="3"/>
      <c r="W236" s="3"/>
      <c r="X236" s="3"/>
      <c r="Y236" s="3"/>
      <c r="Z236" s="3"/>
    </row>
    <row r="237" customFormat="false" ht="12.75" hidden="false" customHeight="true" outlineLevel="0" collapsed="false">
      <c r="A237" s="3"/>
      <c r="B237" s="43"/>
      <c r="C237" s="43"/>
      <c r="D237" s="43"/>
      <c r="E237" s="43"/>
      <c r="F237" s="43"/>
      <c r="G237" s="43"/>
      <c r="H237" s="43"/>
      <c r="I237" s="43"/>
      <c r="J237" s="43"/>
      <c r="K237" s="43"/>
      <c r="L237" s="43"/>
      <c r="M237" s="3"/>
      <c r="N237" s="3"/>
      <c r="O237" s="3"/>
      <c r="P237" s="3"/>
      <c r="Q237" s="3"/>
      <c r="R237" s="3"/>
      <c r="S237" s="3"/>
      <c r="T237" s="3"/>
      <c r="U237" s="3"/>
      <c r="V237" s="3"/>
      <c r="W237" s="3"/>
      <c r="X237" s="3"/>
      <c r="Y237" s="3"/>
      <c r="Z237" s="3"/>
    </row>
    <row r="238" customFormat="false" ht="12.75" hidden="false" customHeight="true" outlineLevel="0" collapsed="false">
      <c r="A238" s="3"/>
      <c r="B238" s="43"/>
      <c r="C238" s="43"/>
      <c r="D238" s="43"/>
      <c r="E238" s="43"/>
      <c r="F238" s="43"/>
      <c r="G238" s="43"/>
      <c r="H238" s="43"/>
      <c r="I238" s="43"/>
      <c r="J238" s="43"/>
      <c r="K238" s="43"/>
      <c r="L238" s="43"/>
      <c r="M238" s="3"/>
      <c r="N238" s="3"/>
      <c r="O238" s="3"/>
      <c r="P238" s="3"/>
      <c r="Q238" s="3"/>
      <c r="R238" s="3"/>
      <c r="S238" s="3"/>
      <c r="T238" s="3"/>
      <c r="U238" s="3"/>
      <c r="V238" s="3"/>
      <c r="W238" s="3"/>
      <c r="X238" s="3"/>
      <c r="Y238" s="3"/>
      <c r="Z238" s="3"/>
    </row>
    <row r="239" customFormat="false" ht="12.75" hidden="false" customHeight="true" outlineLevel="0" collapsed="false">
      <c r="A239" s="3"/>
      <c r="B239" s="43"/>
      <c r="C239" s="43"/>
      <c r="D239" s="43"/>
      <c r="E239" s="43"/>
      <c r="F239" s="43"/>
      <c r="G239" s="43"/>
      <c r="H239" s="43"/>
      <c r="I239" s="43"/>
      <c r="J239" s="43"/>
      <c r="K239" s="43"/>
      <c r="L239" s="43"/>
      <c r="M239" s="3"/>
      <c r="N239" s="3"/>
      <c r="O239" s="3"/>
      <c r="P239" s="3"/>
      <c r="Q239" s="3"/>
      <c r="R239" s="3"/>
      <c r="S239" s="3"/>
      <c r="T239" s="3"/>
      <c r="U239" s="3"/>
      <c r="V239" s="3"/>
      <c r="W239" s="3"/>
      <c r="X239" s="3"/>
      <c r="Y239" s="3"/>
      <c r="Z239" s="3"/>
    </row>
    <row r="240" customFormat="false" ht="12.75" hidden="false" customHeight="true" outlineLevel="0" collapsed="false">
      <c r="A240" s="3"/>
      <c r="B240" s="43"/>
      <c r="C240" s="43"/>
      <c r="D240" s="43"/>
      <c r="E240" s="43"/>
      <c r="F240" s="43"/>
      <c r="G240" s="43"/>
      <c r="H240" s="43"/>
      <c r="I240" s="43"/>
      <c r="J240" s="43"/>
      <c r="K240" s="43"/>
      <c r="L240" s="43"/>
      <c r="M240" s="3"/>
      <c r="N240" s="3"/>
      <c r="O240" s="3"/>
      <c r="P240" s="3"/>
      <c r="Q240" s="3"/>
      <c r="R240" s="3"/>
      <c r="S240" s="3"/>
      <c r="T240" s="3"/>
      <c r="U240" s="3"/>
      <c r="V240" s="3"/>
      <c r="W240" s="3"/>
      <c r="X240" s="3"/>
      <c r="Y240" s="3"/>
      <c r="Z240" s="3"/>
    </row>
    <row r="241" customFormat="false" ht="12.75" hidden="false" customHeight="true" outlineLevel="0" collapsed="false">
      <c r="A241" s="3"/>
      <c r="B241" s="43"/>
      <c r="C241" s="43"/>
      <c r="D241" s="43"/>
      <c r="E241" s="43"/>
      <c r="F241" s="43"/>
      <c r="G241" s="43"/>
      <c r="H241" s="43"/>
      <c r="I241" s="43"/>
      <c r="J241" s="43"/>
      <c r="K241" s="43"/>
      <c r="L241" s="43"/>
      <c r="M241" s="3"/>
      <c r="N241" s="3"/>
      <c r="O241" s="3"/>
      <c r="P241" s="3"/>
      <c r="Q241" s="3"/>
      <c r="R241" s="3"/>
      <c r="S241" s="3"/>
      <c r="T241" s="3"/>
      <c r="U241" s="3"/>
      <c r="V241" s="3"/>
      <c r="W241" s="3"/>
      <c r="X241" s="3"/>
      <c r="Y241" s="3"/>
      <c r="Z241" s="3"/>
    </row>
    <row r="242" customFormat="false" ht="12.75" hidden="false" customHeight="true" outlineLevel="0" collapsed="false">
      <c r="A242" s="3"/>
      <c r="B242" s="43"/>
      <c r="C242" s="43"/>
      <c r="D242" s="43"/>
      <c r="E242" s="43"/>
      <c r="F242" s="43"/>
      <c r="G242" s="43"/>
      <c r="H242" s="43"/>
      <c r="I242" s="43"/>
      <c r="J242" s="43"/>
      <c r="K242" s="43"/>
      <c r="L242" s="43"/>
      <c r="M242" s="3"/>
      <c r="N242" s="3"/>
      <c r="O242" s="3"/>
      <c r="P242" s="3"/>
      <c r="Q242" s="3"/>
      <c r="R242" s="3"/>
      <c r="S242" s="3"/>
      <c r="T242" s="3"/>
      <c r="U242" s="3"/>
      <c r="V242" s="3"/>
      <c r="W242" s="3"/>
      <c r="X242" s="3"/>
      <c r="Y242" s="3"/>
      <c r="Z242" s="3"/>
    </row>
    <row r="243" customFormat="false" ht="12.75" hidden="false" customHeight="true" outlineLevel="0" collapsed="false">
      <c r="A243" s="3"/>
      <c r="B243" s="43"/>
      <c r="C243" s="43"/>
      <c r="D243" s="43"/>
      <c r="E243" s="43"/>
      <c r="F243" s="43"/>
      <c r="G243" s="43"/>
      <c r="H243" s="43"/>
      <c r="I243" s="43"/>
      <c r="J243" s="43"/>
      <c r="K243" s="43"/>
      <c r="L243" s="43"/>
      <c r="M243" s="3"/>
      <c r="N243" s="3"/>
      <c r="O243" s="3"/>
      <c r="P243" s="3"/>
      <c r="Q243" s="3"/>
      <c r="R243" s="3"/>
      <c r="S243" s="3"/>
      <c r="T243" s="3"/>
      <c r="U243" s="3"/>
      <c r="V243" s="3"/>
      <c r="W243" s="3"/>
      <c r="X243" s="3"/>
      <c r="Y243" s="3"/>
      <c r="Z243" s="3"/>
    </row>
    <row r="244" customFormat="false" ht="12.75" hidden="false" customHeight="true" outlineLevel="0" collapsed="false">
      <c r="A244" s="3"/>
      <c r="B244" s="43"/>
      <c r="C244" s="43"/>
      <c r="D244" s="43"/>
      <c r="E244" s="43"/>
      <c r="F244" s="43"/>
      <c r="G244" s="43"/>
      <c r="H244" s="43"/>
      <c r="I244" s="43"/>
      <c r="J244" s="43"/>
      <c r="K244" s="43"/>
      <c r="L244" s="43"/>
      <c r="M244" s="3"/>
      <c r="N244" s="3"/>
      <c r="O244" s="3"/>
      <c r="P244" s="3"/>
      <c r="Q244" s="3"/>
      <c r="R244" s="3"/>
      <c r="S244" s="3"/>
      <c r="T244" s="3"/>
      <c r="U244" s="3"/>
      <c r="V244" s="3"/>
      <c r="W244" s="3"/>
      <c r="X244" s="3"/>
      <c r="Y244" s="3"/>
      <c r="Z244" s="3"/>
    </row>
    <row r="245" customFormat="false" ht="12.75" hidden="false" customHeight="true" outlineLevel="0" collapsed="false">
      <c r="A245" s="3"/>
      <c r="B245" s="43"/>
      <c r="C245" s="43"/>
      <c r="D245" s="43"/>
      <c r="E245" s="43"/>
      <c r="F245" s="43"/>
      <c r="G245" s="43"/>
      <c r="H245" s="43"/>
      <c r="I245" s="43"/>
      <c r="J245" s="43"/>
      <c r="K245" s="43"/>
      <c r="L245" s="43"/>
      <c r="M245" s="3"/>
      <c r="N245" s="3"/>
      <c r="O245" s="3"/>
      <c r="P245" s="3"/>
      <c r="Q245" s="3"/>
      <c r="R245" s="3"/>
      <c r="S245" s="3"/>
      <c r="T245" s="3"/>
      <c r="U245" s="3"/>
      <c r="V245" s="3"/>
      <c r="W245" s="3"/>
      <c r="X245" s="3"/>
      <c r="Y245" s="3"/>
      <c r="Z245" s="3"/>
    </row>
    <row r="246" customFormat="false" ht="12.75" hidden="false" customHeight="true" outlineLevel="0" collapsed="false">
      <c r="A246" s="3"/>
      <c r="B246" s="43"/>
      <c r="C246" s="43"/>
      <c r="D246" s="43"/>
      <c r="E246" s="43"/>
      <c r="F246" s="43"/>
      <c r="G246" s="43"/>
      <c r="H246" s="43"/>
      <c r="I246" s="43"/>
      <c r="J246" s="43"/>
      <c r="K246" s="43"/>
      <c r="L246" s="43"/>
      <c r="M246" s="3"/>
      <c r="N246" s="3"/>
      <c r="O246" s="3"/>
      <c r="P246" s="3"/>
      <c r="Q246" s="3"/>
      <c r="R246" s="3"/>
      <c r="S246" s="3"/>
      <c r="T246" s="3"/>
      <c r="U246" s="3"/>
      <c r="V246" s="3"/>
      <c r="W246" s="3"/>
      <c r="X246" s="3"/>
      <c r="Y246" s="3"/>
      <c r="Z246" s="3"/>
    </row>
    <row r="247" customFormat="false" ht="12.75" hidden="false" customHeight="true" outlineLevel="0" collapsed="false">
      <c r="A247" s="3"/>
      <c r="B247" s="43"/>
      <c r="C247" s="43"/>
      <c r="D247" s="43"/>
      <c r="E247" s="43"/>
      <c r="F247" s="43"/>
      <c r="G247" s="43"/>
      <c r="H247" s="43"/>
      <c r="I247" s="43"/>
      <c r="J247" s="43"/>
      <c r="K247" s="43"/>
      <c r="L247" s="43"/>
      <c r="M247" s="3"/>
      <c r="N247" s="3"/>
      <c r="O247" s="3"/>
      <c r="P247" s="3"/>
      <c r="Q247" s="3"/>
      <c r="R247" s="3"/>
      <c r="S247" s="3"/>
      <c r="T247" s="3"/>
      <c r="U247" s="3"/>
      <c r="V247" s="3"/>
      <c r="W247" s="3"/>
      <c r="X247" s="3"/>
      <c r="Y247" s="3"/>
      <c r="Z247" s="3"/>
    </row>
    <row r="248" customFormat="false" ht="12.75" hidden="false" customHeight="true" outlineLevel="0" collapsed="false">
      <c r="A248" s="3"/>
      <c r="B248" s="43"/>
      <c r="C248" s="43"/>
      <c r="D248" s="43"/>
      <c r="E248" s="43"/>
      <c r="F248" s="43"/>
      <c r="G248" s="43"/>
      <c r="H248" s="43"/>
      <c r="I248" s="43"/>
      <c r="J248" s="43"/>
      <c r="K248" s="43"/>
      <c r="L248" s="43"/>
      <c r="M248" s="3"/>
      <c r="N248" s="3"/>
      <c r="O248" s="3"/>
      <c r="P248" s="3"/>
      <c r="Q248" s="3"/>
      <c r="R248" s="3"/>
      <c r="S248" s="3"/>
      <c r="T248" s="3"/>
      <c r="U248" s="3"/>
      <c r="V248" s="3"/>
      <c r="W248" s="3"/>
      <c r="X248" s="3"/>
      <c r="Y248" s="3"/>
      <c r="Z248" s="3"/>
    </row>
    <row r="249" customFormat="false" ht="12.75" hidden="false" customHeight="true" outlineLevel="0" collapsed="false">
      <c r="A249" s="3"/>
      <c r="B249" s="43"/>
      <c r="C249" s="43"/>
      <c r="D249" s="43"/>
      <c r="E249" s="43"/>
      <c r="F249" s="43"/>
      <c r="G249" s="43"/>
      <c r="H249" s="43"/>
      <c r="I249" s="43"/>
      <c r="J249" s="43"/>
      <c r="K249" s="43"/>
      <c r="L249" s="43"/>
      <c r="M249" s="3"/>
      <c r="N249" s="3"/>
      <c r="O249" s="3"/>
      <c r="P249" s="3"/>
      <c r="Q249" s="3"/>
      <c r="R249" s="3"/>
      <c r="S249" s="3"/>
      <c r="T249" s="3"/>
      <c r="U249" s="3"/>
      <c r="V249" s="3"/>
      <c r="W249" s="3"/>
      <c r="X249" s="3"/>
      <c r="Y249" s="3"/>
      <c r="Z249" s="3"/>
    </row>
    <row r="250" customFormat="false" ht="12.75" hidden="false" customHeight="true" outlineLevel="0" collapsed="false">
      <c r="A250" s="3"/>
      <c r="B250" s="43"/>
      <c r="C250" s="43"/>
      <c r="D250" s="43"/>
      <c r="E250" s="43"/>
      <c r="F250" s="43"/>
      <c r="G250" s="43"/>
      <c r="H250" s="43"/>
      <c r="I250" s="43"/>
      <c r="J250" s="43"/>
      <c r="K250" s="43"/>
      <c r="L250" s="43"/>
      <c r="M250" s="3"/>
      <c r="N250" s="3"/>
      <c r="O250" s="3"/>
      <c r="P250" s="3"/>
      <c r="Q250" s="3"/>
      <c r="R250" s="3"/>
      <c r="S250" s="3"/>
      <c r="T250" s="3"/>
      <c r="U250" s="3"/>
      <c r="V250" s="3"/>
      <c r="W250" s="3"/>
      <c r="X250" s="3"/>
      <c r="Y250" s="3"/>
      <c r="Z250" s="3"/>
    </row>
    <row r="251" customFormat="false" ht="12.75" hidden="false" customHeight="true" outlineLevel="0" collapsed="false">
      <c r="A251" s="3"/>
      <c r="B251" s="43"/>
      <c r="C251" s="43"/>
      <c r="D251" s="43"/>
      <c r="E251" s="43"/>
      <c r="F251" s="43"/>
      <c r="G251" s="43"/>
      <c r="H251" s="43"/>
      <c r="I251" s="43"/>
      <c r="J251" s="43"/>
      <c r="K251" s="43"/>
      <c r="L251" s="43"/>
      <c r="M251" s="3"/>
      <c r="N251" s="3"/>
      <c r="O251" s="3"/>
      <c r="P251" s="3"/>
      <c r="Q251" s="3"/>
      <c r="R251" s="3"/>
      <c r="S251" s="3"/>
      <c r="T251" s="3"/>
      <c r="U251" s="3"/>
      <c r="V251" s="3"/>
      <c r="W251" s="3"/>
      <c r="X251" s="3"/>
      <c r="Y251" s="3"/>
      <c r="Z251" s="3"/>
    </row>
    <row r="252" customFormat="false" ht="12.75" hidden="false" customHeight="true" outlineLevel="0" collapsed="false">
      <c r="A252" s="3"/>
      <c r="B252" s="43"/>
      <c r="C252" s="43"/>
      <c r="D252" s="43"/>
      <c r="E252" s="43"/>
      <c r="F252" s="43"/>
      <c r="G252" s="43"/>
      <c r="H252" s="43"/>
      <c r="I252" s="43"/>
      <c r="J252" s="43"/>
      <c r="K252" s="43"/>
      <c r="L252" s="43"/>
      <c r="M252" s="3"/>
      <c r="N252" s="3"/>
      <c r="O252" s="3"/>
      <c r="P252" s="3"/>
      <c r="Q252" s="3"/>
      <c r="R252" s="3"/>
      <c r="S252" s="3"/>
      <c r="T252" s="3"/>
      <c r="U252" s="3"/>
      <c r="V252" s="3"/>
      <c r="W252" s="3"/>
      <c r="X252" s="3"/>
      <c r="Y252" s="3"/>
      <c r="Z252" s="3"/>
    </row>
    <row r="253" customFormat="false" ht="12.75" hidden="false" customHeight="true" outlineLevel="0" collapsed="false">
      <c r="A253" s="3"/>
      <c r="B253" s="43"/>
      <c r="C253" s="43"/>
      <c r="D253" s="43"/>
      <c r="E253" s="43"/>
      <c r="F253" s="43"/>
      <c r="G253" s="43"/>
      <c r="H253" s="43"/>
      <c r="I253" s="43"/>
      <c r="J253" s="43"/>
      <c r="K253" s="43"/>
      <c r="L253" s="43"/>
      <c r="M253" s="3"/>
      <c r="N253" s="3"/>
      <c r="O253" s="3"/>
      <c r="P253" s="3"/>
      <c r="Q253" s="3"/>
      <c r="R253" s="3"/>
      <c r="S253" s="3"/>
      <c r="T253" s="3"/>
      <c r="U253" s="3"/>
      <c r="V253" s="3"/>
      <c r="W253" s="3"/>
      <c r="X253" s="3"/>
      <c r="Y253" s="3"/>
      <c r="Z253" s="3"/>
    </row>
    <row r="254" customFormat="false" ht="12.75" hidden="false" customHeight="true" outlineLevel="0" collapsed="false">
      <c r="A254" s="3"/>
      <c r="B254" s="43"/>
      <c r="C254" s="43"/>
      <c r="D254" s="43"/>
      <c r="E254" s="43"/>
      <c r="F254" s="43"/>
      <c r="G254" s="43"/>
      <c r="H254" s="43"/>
      <c r="I254" s="43"/>
      <c r="J254" s="43"/>
      <c r="K254" s="43"/>
      <c r="L254" s="43"/>
      <c r="M254" s="3"/>
      <c r="N254" s="3"/>
      <c r="O254" s="3"/>
      <c r="P254" s="3"/>
      <c r="Q254" s="3"/>
      <c r="R254" s="3"/>
      <c r="S254" s="3"/>
      <c r="T254" s="3"/>
      <c r="U254" s="3"/>
      <c r="V254" s="3"/>
      <c r="W254" s="3"/>
      <c r="X254" s="3"/>
      <c r="Y254" s="3"/>
      <c r="Z254" s="3"/>
    </row>
    <row r="255" customFormat="false" ht="12.75" hidden="false" customHeight="true" outlineLevel="0" collapsed="false">
      <c r="A255" s="3"/>
      <c r="B255" s="43"/>
      <c r="C255" s="43"/>
      <c r="D255" s="43"/>
      <c r="E255" s="43"/>
      <c r="F255" s="43"/>
      <c r="G255" s="43"/>
      <c r="H255" s="43"/>
      <c r="I255" s="43"/>
      <c r="J255" s="43"/>
      <c r="K255" s="43"/>
      <c r="L255" s="43"/>
      <c r="M255" s="3"/>
      <c r="N255" s="3"/>
      <c r="O255" s="3"/>
      <c r="P255" s="3"/>
      <c r="Q255" s="3"/>
      <c r="R255" s="3"/>
      <c r="S255" s="3"/>
      <c r="T255" s="3"/>
      <c r="U255" s="3"/>
      <c r="V255" s="3"/>
      <c r="W255" s="3"/>
      <c r="X255" s="3"/>
      <c r="Y255" s="3"/>
      <c r="Z255" s="3"/>
    </row>
    <row r="256" customFormat="false" ht="12.75" hidden="false" customHeight="true" outlineLevel="0" collapsed="false">
      <c r="A256" s="3"/>
      <c r="B256" s="43"/>
      <c r="C256" s="43"/>
      <c r="D256" s="43"/>
      <c r="E256" s="43"/>
      <c r="F256" s="43"/>
      <c r="M256" s="3"/>
      <c r="N256" s="3"/>
      <c r="O256" s="3"/>
      <c r="P256" s="3"/>
      <c r="Q256" s="3"/>
      <c r="R256" s="3"/>
      <c r="S256" s="3"/>
      <c r="T256" s="3"/>
      <c r="U256" s="3"/>
      <c r="V256" s="3"/>
      <c r="W256" s="3"/>
      <c r="X256" s="3"/>
      <c r="Y256" s="3"/>
      <c r="Z256" s="3"/>
    </row>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sheetProtection sheet="true" objects="true" scenarios="true"/>
  <mergeCells count="60">
    <mergeCell ref="A1:F1"/>
    <mergeCell ref="A2:D2"/>
    <mergeCell ref="I2:J2"/>
    <mergeCell ref="A3:A8"/>
    <mergeCell ref="G8:L8"/>
    <mergeCell ref="A9:A11"/>
    <mergeCell ref="G9:J9"/>
    <mergeCell ref="G10:H11"/>
    <mergeCell ref="I10:I11"/>
    <mergeCell ref="J10:J11"/>
    <mergeCell ref="K10:K11"/>
    <mergeCell ref="L10:L11"/>
    <mergeCell ref="A12:A15"/>
    <mergeCell ref="G12:H12"/>
    <mergeCell ref="G13:H13"/>
    <mergeCell ref="G14:H14"/>
    <mergeCell ref="G15:H15"/>
    <mergeCell ref="A16:A19"/>
    <mergeCell ref="G16:H16"/>
    <mergeCell ref="G17:H17"/>
    <mergeCell ref="G18:H18"/>
    <mergeCell ref="G19:H19"/>
    <mergeCell ref="G20:H20"/>
    <mergeCell ref="A22:A23"/>
    <mergeCell ref="G23:L23"/>
    <mergeCell ref="G24:J24"/>
    <mergeCell ref="A25:A26"/>
    <mergeCell ref="G25:G28"/>
    <mergeCell ref="A27:A28"/>
    <mergeCell ref="G29:G31"/>
    <mergeCell ref="A30:A31"/>
    <mergeCell ref="A32:A33"/>
    <mergeCell ref="G32:G33"/>
    <mergeCell ref="A35:A36"/>
    <mergeCell ref="G35:J35"/>
    <mergeCell ref="G36:H36"/>
    <mergeCell ref="A37:A38"/>
    <mergeCell ref="G37:H37"/>
    <mergeCell ref="G38:H38"/>
    <mergeCell ref="G39:H39"/>
    <mergeCell ref="A40:A41"/>
    <mergeCell ref="G40:H40"/>
    <mergeCell ref="G41:J41"/>
    <mergeCell ref="A42:D42"/>
    <mergeCell ref="A43:A48"/>
    <mergeCell ref="G46:L46"/>
    <mergeCell ref="G47:J47"/>
    <mergeCell ref="G48:H48"/>
    <mergeCell ref="A49:A52"/>
    <mergeCell ref="G49:H49"/>
    <mergeCell ref="G50:J50"/>
    <mergeCell ref="G51:H51"/>
    <mergeCell ref="G52:H52"/>
    <mergeCell ref="A53:A56"/>
    <mergeCell ref="G53:H53"/>
    <mergeCell ref="G54:H55"/>
    <mergeCell ref="I54:I55"/>
    <mergeCell ref="J54:J55"/>
    <mergeCell ref="G56:H56"/>
    <mergeCell ref="A57:B57"/>
  </mergeCells>
  <dataValidations count="5">
    <dataValidation allowBlank="true" errorStyle="stop" operator="between" showDropDown="false" showErrorMessage="true" showInputMessage="false" sqref="E3:F3 E5:F5" type="decimal">
      <formula1>0</formula1>
      <formula2>180</formula2>
    </dataValidation>
    <dataValidation allowBlank="true" errorStyle="stop" operator="between" showDropDown="false" showErrorMessage="true" showInputMessage="false" sqref="E7:F7" type="decimal">
      <formula1>0</formula1>
      <formula2>80</formula2>
    </dataValidation>
    <dataValidation allowBlank="true" errorStyle="stop" operator="between" showDropDown="false" showErrorMessage="true" showInputMessage="false" sqref="E4:F4" type="decimal">
      <formula1>0</formula1>
      <formula2>230</formula2>
    </dataValidation>
    <dataValidation allowBlank="true" errorStyle="stop" operator="between" showDropDown="false" showErrorMessage="true" showInputMessage="false" sqref="E6:F6" type="decimal">
      <formula1>0</formula1>
      <formula2>50</formula2>
    </dataValidation>
    <dataValidation allowBlank="true" errorStyle="stop" operator="between" showDropDown="false" showErrorMessage="true" showInputMessage="false" sqref="E8:F9" type="decimal">
      <formula1>0</formula1>
      <formula2>90</formula2>
    </dataValidation>
  </dataValidations>
  <printOptions headings="false" gridLines="false" gridLinesSet="true" horizontalCentered="false" verticalCentered="false"/>
  <pageMargins left="0.283333333333333" right="0.00902777777777778" top="0.197222222222222" bottom="0.2875" header="0.511811023622047" footer="0.511811023622047"/>
  <pageSetup paperSize="9" scale="103"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D1000"/>
  <sheetViews>
    <sheetView showFormulas="false" showGridLines="true" showRowColHeaders="true" showZeros="true" rightToLeft="false" tabSelected="false" showOutlineSymbols="true" defaultGridColor="true" view="pageBreakPreview" topLeftCell="A224" colorId="64" zoomScale="95" zoomScaleNormal="110" zoomScalePageLayoutView="95" workbookViewId="0">
      <selection pane="topLeft" activeCell="H21" activeCellId="0" sqref="H21"/>
    </sheetView>
  </sheetViews>
  <sheetFormatPr defaultColWidth="12.5703125" defaultRowHeight="12.75" zeroHeight="false" outlineLevelRow="0" outlineLevelCol="0"/>
  <cols>
    <col collapsed="false" customWidth="true" hidden="false" outlineLevel="0" max="1" min="1" style="1" width="15.57"/>
    <col collapsed="false" customWidth="true" hidden="false" outlineLevel="0" max="2" min="2" style="1" width="11.14"/>
    <col collapsed="false" customWidth="true" hidden="false" outlineLevel="0" max="3" min="3" style="1" width="16.43"/>
    <col collapsed="false" customWidth="true" hidden="false" outlineLevel="0" max="4" min="4" style="1" width="10.71"/>
    <col collapsed="false" customWidth="true" hidden="false" outlineLevel="0" max="5" min="5" style="1" width="4.71"/>
    <col collapsed="false" customWidth="true" hidden="false" outlineLevel="0" max="6" min="6" style="1" width="10.14"/>
    <col collapsed="false" customWidth="true" hidden="false" outlineLevel="0" max="8" min="7" style="1" width="8.57"/>
    <col collapsed="false" customWidth="true" hidden="false" outlineLevel="0" max="9" min="9" style="1" width="8"/>
    <col collapsed="false" customWidth="true" hidden="false" outlineLevel="0" max="10" min="10" style="1" width="8.29"/>
    <col collapsed="false" customWidth="true" hidden="false" outlineLevel="0" max="11" min="11" style="1" width="7.71"/>
    <col collapsed="false" customWidth="true" hidden="false" outlineLevel="0" max="12" min="12" style="1" width="7.57"/>
    <col collapsed="false" customWidth="true" hidden="false" outlineLevel="0" max="30" min="13" style="1" width="9"/>
  </cols>
  <sheetData>
    <row r="1" customFormat="false" ht="10.5" hidden="false" customHeight="true" outlineLevel="0" collapsed="false">
      <c r="A1" s="45"/>
      <c r="B1" s="45"/>
      <c r="C1" s="45"/>
      <c r="D1" s="45"/>
      <c r="E1" s="45"/>
      <c r="F1" s="45"/>
      <c r="G1" s="45"/>
      <c r="H1" s="45"/>
      <c r="I1" s="46" t="s">
        <v>137</v>
      </c>
      <c r="J1" s="46"/>
      <c r="K1" s="47"/>
      <c r="L1" s="47"/>
      <c r="M1" s="43"/>
      <c r="N1" s="43"/>
      <c r="O1" s="43"/>
      <c r="P1" s="43"/>
      <c r="Q1" s="43"/>
      <c r="R1" s="43"/>
      <c r="S1" s="43"/>
      <c r="T1" s="43"/>
      <c r="U1" s="43"/>
      <c r="V1" s="43"/>
      <c r="W1" s="43"/>
      <c r="X1" s="43"/>
      <c r="Y1" s="43"/>
      <c r="Z1" s="43"/>
      <c r="AA1" s="43"/>
      <c r="AB1" s="43"/>
      <c r="AC1" s="43"/>
      <c r="AD1" s="43"/>
    </row>
    <row r="2" customFormat="false" ht="15" hidden="false" customHeight="true" outlineLevel="0" collapsed="false">
      <c r="A2" s="45" t="s">
        <v>138</v>
      </c>
      <c r="B2" s="45"/>
      <c r="C2" s="45"/>
      <c r="D2" s="45"/>
      <c r="E2" s="45"/>
      <c r="F2" s="45"/>
      <c r="G2" s="45"/>
      <c r="H2" s="45"/>
      <c r="I2" s="45"/>
      <c r="J2" s="45"/>
      <c r="K2" s="47"/>
      <c r="L2" s="47"/>
      <c r="M2" s="43"/>
      <c r="N2" s="43"/>
      <c r="O2" s="43"/>
      <c r="P2" s="43"/>
      <c r="Q2" s="43"/>
      <c r="R2" s="43"/>
      <c r="S2" s="43"/>
      <c r="T2" s="43"/>
      <c r="U2" s="43"/>
      <c r="V2" s="43"/>
      <c r="W2" s="43"/>
      <c r="X2" s="43"/>
      <c r="Y2" s="43"/>
      <c r="Z2" s="43"/>
      <c r="AA2" s="43"/>
      <c r="AB2" s="43"/>
      <c r="AC2" s="43"/>
      <c r="AD2" s="43"/>
    </row>
    <row r="3" customFormat="false" ht="11.25" hidden="false" customHeight="true" outlineLevel="0" collapsed="false">
      <c r="A3" s="48"/>
      <c r="B3" s="49" t="s">
        <v>139</v>
      </c>
      <c r="C3" s="49"/>
      <c r="D3" s="49"/>
      <c r="E3" s="49"/>
      <c r="F3" s="49"/>
      <c r="G3" s="49"/>
      <c r="H3" s="50" t="s">
        <v>6</v>
      </c>
      <c r="I3" s="51" t="s">
        <v>140</v>
      </c>
      <c r="J3" s="51"/>
      <c r="K3" s="47"/>
      <c r="L3" s="47"/>
      <c r="M3" s="47"/>
      <c r="N3" s="47"/>
      <c r="O3" s="47"/>
      <c r="P3" s="47"/>
      <c r="Q3" s="47"/>
      <c r="R3" s="47"/>
      <c r="S3" s="47"/>
      <c r="T3" s="47"/>
      <c r="U3" s="43"/>
      <c r="V3" s="43"/>
      <c r="W3" s="43"/>
      <c r="X3" s="43"/>
      <c r="Y3" s="43"/>
      <c r="Z3" s="43"/>
      <c r="AA3" s="43"/>
      <c r="AB3" s="43"/>
      <c r="AC3" s="43"/>
      <c r="AD3" s="43"/>
    </row>
    <row r="4" customFormat="false" ht="16.5" hidden="false" customHeight="true" outlineLevel="0" collapsed="false">
      <c r="A4" s="52" t="s">
        <v>1</v>
      </c>
      <c r="B4" s="53" t="s">
        <v>141</v>
      </c>
      <c r="C4" s="53"/>
      <c r="D4" s="53"/>
      <c r="E4" s="53"/>
      <c r="F4" s="52" t="s">
        <v>142</v>
      </c>
      <c r="G4" s="54" t="s">
        <v>143</v>
      </c>
      <c r="H4" s="52" t="s">
        <v>144</v>
      </c>
      <c r="I4" s="51" t="s">
        <v>145</v>
      </c>
      <c r="J4" s="55"/>
      <c r="K4" s="47"/>
      <c r="L4" s="47"/>
      <c r="M4" s="47"/>
      <c r="N4" s="47"/>
      <c r="O4" s="47"/>
      <c r="P4" s="47"/>
      <c r="Q4" s="47"/>
      <c r="R4" s="47"/>
      <c r="S4" s="47"/>
      <c r="T4" s="47"/>
      <c r="U4" s="43"/>
      <c r="V4" s="43"/>
      <c r="W4" s="43"/>
      <c r="X4" s="43"/>
      <c r="Y4" s="43"/>
      <c r="Z4" s="43"/>
      <c r="AA4" s="43"/>
      <c r="AB4" s="43"/>
      <c r="AC4" s="43"/>
      <c r="AD4" s="43"/>
    </row>
    <row r="5" customFormat="false" ht="16.5" hidden="false" customHeight="true" outlineLevel="0" collapsed="false">
      <c r="A5" s="52" t="s">
        <v>146</v>
      </c>
      <c r="B5" s="56" t="s">
        <v>146</v>
      </c>
      <c r="C5" s="56"/>
      <c r="D5" s="56"/>
      <c r="E5" s="56"/>
      <c r="F5" s="52" t="s">
        <v>147</v>
      </c>
      <c r="G5" s="54" t="s">
        <v>148</v>
      </c>
      <c r="H5" s="54"/>
      <c r="I5" s="54"/>
      <c r="J5" s="54"/>
      <c r="K5" s="47"/>
      <c r="L5" s="47"/>
      <c r="M5" s="47"/>
      <c r="N5" s="47"/>
      <c r="O5" s="47"/>
      <c r="P5" s="47"/>
      <c r="Q5" s="47"/>
      <c r="R5" s="47"/>
      <c r="S5" s="47"/>
      <c r="T5" s="47"/>
      <c r="U5" s="43"/>
      <c r="V5" s="43"/>
      <c r="W5" s="43"/>
      <c r="X5" s="43"/>
      <c r="Y5" s="43"/>
      <c r="Z5" s="43"/>
      <c r="AA5" s="43"/>
      <c r="AB5" s="43"/>
      <c r="AC5" s="43"/>
      <c r="AD5" s="43"/>
    </row>
    <row r="6" customFormat="false" ht="16.5" hidden="false" customHeight="true" outlineLevel="0" collapsed="false">
      <c r="A6" s="52" t="s">
        <v>149</v>
      </c>
      <c r="B6" s="56" t="s">
        <v>150</v>
      </c>
      <c r="C6" s="56"/>
      <c r="D6" s="56"/>
      <c r="E6" s="56"/>
      <c r="F6" s="56"/>
      <c r="G6" s="56"/>
      <c r="H6" s="56"/>
      <c r="I6" s="56"/>
      <c r="J6" s="56"/>
      <c r="K6" s="47"/>
      <c r="L6" s="47"/>
      <c r="M6" s="47"/>
      <c r="N6" s="47"/>
      <c r="O6" s="47"/>
      <c r="P6" s="47"/>
      <c r="Q6" s="47"/>
      <c r="R6" s="47"/>
      <c r="S6" s="47"/>
      <c r="T6" s="47"/>
      <c r="U6" s="43"/>
      <c r="V6" s="43"/>
      <c r="W6" s="43"/>
      <c r="X6" s="43"/>
      <c r="Y6" s="43"/>
      <c r="Z6" s="43"/>
      <c r="AA6" s="43"/>
      <c r="AB6" s="43"/>
      <c r="AC6" s="43"/>
      <c r="AD6" s="43"/>
    </row>
    <row r="7" customFormat="false" ht="16.5" hidden="false" customHeight="true" outlineLevel="0" collapsed="false">
      <c r="A7" s="52" t="s">
        <v>151</v>
      </c>
      <c r="B7" s="57" t="s">
        <v>152</v>
      </c>
      <c r="C7" s="57"/>
      <c r="D7" s="57"/>
      <c r="E7" s="57"/>
      <c r="F7" s="57"/>
      <c r="G7" s="57"/>
      <c r="H7" s="57"/>
      <c r="I7" s="57"/>
      <c r="J7" s="57"/>
      <c r="K7" s="47"/>
      <c r="L7" s="47"/>
      <c r="M7" s="47"/>
      <c r="N7" s="47"/>
      <c r="O7" s="47"/>
      <c r="P7" s="47"/>
      <c r="Q7" s="47"/>
      <c r="R7" s="47"/>
      <c r="S7" s="47"/>
      <c r="T7" s="47"/>
      <c r="U7" s="43"/>
      <c r="V7" s="43"/>
      <c r="W7" s="43"/>
      <c r="X7" s="43"/>
      <c r="Y7" s="43"/>
      <c r="Z7" s="43"/>
      <c r="AA7" s="43"/>
      <c r="AB7" s="43"/>
      <c r="AC7" s="43"/>
      <c r="AD7" s="43"/>
    </row>
    <row r="8" customFormat="false" ht="16.5" hidden="false" customHeight="true" outlineLevel="0" collapsed="false">
      <c r="A8" s="52"/>
      <c r="B8" s="57" t="s">
        <v>152</v>
      </c>
      <c r="C8" s="57"/>
      <c r="D8" s="57"/>
      <c r="E8" s="57"/>
      <c r="F8" s="57"/>
      <c r="G8" s="57"/>
      <c r="H8" s="57"/>
      <c r="I8" s="57"/>
      <c r="J8" s="57"/>
      <c r="K8" s="47"/>
      <c r="L8" s="47"/>
      <c r="M8" s="47"/>
      <c r="N8" s="47"/>
      <c r="O8" s="47"/>
      <c r="P8" s="47"/>
      <c r="Q8" s="47"/>
      <c r="R8" s="47"/>
      <c r="S8" s="47"/>
      <c r="T8" s="47"/>
      <c r="U8" s="43"/>
      <c r="V8" s="43"/>
      <c r="W8" s="43"/>
      <c r="X8" s="43"/>
      <c r="Y8" s="43"/>
      <c r="Z8" s="43"/>
      <c r="AA8" s="43"/>
      <c r="AB8" s="43"/>
      <c r="AC8" s="43"/>
      <c r="AD8" s="43"/>
    </row>
    <row r="9" customFormat="false" ht="59.25" hidden="false" customHeight="true" outlineLevel="0" collapsed="false">
      <c r="A9" s="58" t="s">
        <v>153</v>
      </c>
      <c r="B9" s="58"/>
      <c r="C9" s="58"/>
      <c r="D9" s="58"/>
      <c r="E9" s="58"/>
      <c r="F9" s="58"/>
      <c r="G9" s="58"/>
      <c r="H9" s="58"/>
      <c r="I9" s="58"/>
      <c r="J9" s="59" t="n">
        <f aca="false">D237</f>
        <v>0</v>
      </c>
      <c r="K9" s="47"/>
      <c r="L9" s="47"/>
      <c r="M9" s="43"/>
      <c r="N9" s="43"/>
      <c r="O9" s="43"/>
      <c r="P9" s="43"/>
      <c r="Q9" s="43"/>
      <c r="R9" s="43"/>
      <c r="S9" s="43"/>
      <c r="T9" s="43"/>
      <c r="U9" s="43"/>
      <c r="V9" s="43"/>
      <c r="W9" s="43"/>
      <c r="X9" s="43"/>
      <c r="Y9" s="43"/>
      <c r="Z9" s="43"/>
      <c r="AA9" s="43"/>
      <c r="AB9" s="43"/>
      <c r="AC9" s="43"/>
      <c r="AD9" s="43"/>
    </row>
    <row r="10" customFormat="false" ht="24.75" hidden="false" customHeight="true" outlineLevel="0" collapsed="false">
      <c r="A10" s="60" t="s">
        <v>154</v>
      </c>
      <c r="B10" s="60"/>
      <c r="C10" s="60"/>
      <c r="D10" s="60"/>
      <c r="E10" s="60"/>
      <c r="F10" s="60"/>
      <c r="G10" s="60"/>
      <c r="H10" s="60"/>
      <c r="I10" s="60"/>
      <c r="J10" s="60"/>
      <c r="K10" s="47"/>
      <c r="L10" s="47"/>
      <c r="M10" s="43"/>
      <c r="N10" s="43"/>
      <c r="O10" s="43"/>
      <c r="P10" s="43"/>
      <c r="Q10" s="43"/>
      <c r="R10" s="43"/>
      <c r="S10" s="43"/>
      <c r="T10" s="43"/>
      <c r="U10" s="43"/>
      <c r="V10" s="43"/>
      <c r="W10" s="43"/>
      <c r="X10" s="43"/>
      <c r="Y10" s="43"/>
      <c r="Z10" s="43"/>
      <c r="AA10" s="43"/>
      <c r="AB10" s="43"/>
      <c r="AC10" s="43"/>
      <c r="AD10" s="43"/>
    </row>
    <row r="11" customFormat="false" ht="24.75" hidden="false" customHeight="true" outlineLevel="0" collapsed="false">
      <c r="A11" s="60" t="s">
        <v>155</v>
      </c>
      <c r="B11" s="60" t="s">
        <v>156</v>
      </c>
      <c r="C11" s="60" t="s">
        <v>157</v>
      </c>
      <c r="D11" s="61" t="s">
        <v>158</v>
      </c>
      <c r="E11" s="61" t="s">
        <v>159</v>
      </c>
      <c r="F11" s="62" t="s">
        <v>160</v>
      </c>
      <c r="G11" s="61" t="s">
        <v>161</v>
      </c>
      <c r="H11" s="61" t="s">
        <v>162</v>
      </c>
      <c r="I11" s="61" t="s">
        <v>163</v>
      </c>
      <c r="J11" s="61" t="s">
        <v>164</v>
      </c>
      <c r="K11" s="47"/>
      <c r="L11" s="47"/>
      <c r="M11" s="43"/>
      <c r="N11" s="43"/>
      <c r="O11" s="43"/>
      <c r="P11" s="43"/>
      <c r="Q11" s="43"/>
      <c r="R11" s="43"/>
      <c r="S11" s="43"/>
      <c r="T11" s="43"/>
      <c r="U11" s="43"/>
      <c r="V11" s="43"/>
      <c r="W11" s="43"/>
      <c r="X11" s="43"/>
      <c r="Y11" s="43"/>
      <c r="Z11" s="43"/>
      <c r="AA11" s="43"/>
      <c r="AB11" s="43"/>
      <c r="AC11" s="43"/>
      <c r="AD11" s="43"/>
    </row>
    <row r="12" customFormat="false" ht="16.5" hidden="false" customHeight="true" outlineLevel="0" collapsed="false">
      <c r="A12" s="63" t="s">
        <v>165</v>
      </c>
      <c r="B12" s="64" t="n">
        <v>50</v>
      </c>
      <c r="C12" s="65" t="s">
        <v>7</v>
      </c>
      <c r="D12" s="66" t="s">
        <v>8</v>
      </c>
      <c r="E12" s="9" t="s">
        <v>9</v>
      </c>
      <c r="F12" s="16" t="n">
        <v>180</v>
      </c>
      <c r="G12" s="67" t="n">
        <v>180</v>
      </c>
      <c r="H12" s="67" t="n">
        <v>180</v>
      </c>
      <c r="I12" s="68" t="n">
        <f aca="false">100-ROUND(((G12/F12)*100),2)</f>
        <v>0</v>
      </c>
      <c r="J12" s="68" t="n">
        <f aca="false">100-ROUND(((H12/F12)*100),2)</f>
        <v>0</v>
      </c>
      <c r="K12" s="43"/>
      <c r="L12" s="43"/>
      <c r="M12" s="43"/>
      <c r="N12" s="43"/>
      <c r="O12" s="43"/>
      <c r="P12" s="43"/>
      <c r="Q12" s="43"/>
      <c r="R12" s="43"/>
      <c r="S12" s="43"/>
      <c r="T12" s="43"/>
      <c r="U12" s="43"/>
      <c r="V12" s="43"/>
      <c r="W12" s="43"/>
      <c r="X12" s="43"/>
      <c r="Y12" s="43"/>
      <c r="Z12" s="43"/>
      <c r="AA12" s="43"/>
      <c r="AB12" s="43"/>
      <c r="AC12" s="43"/>
      <c r="AD12" s="43"/>
    </row>
    <row r="13" customFormat="false" ht="16.5" hidden="false" customHeight="true" outlineLevel="0" collapsed="false">
      <c r="A13" s="63"/>
      <c r="B13" s="63"/>
      <c r="C13" s="63"/>
      <c r="D13" s="66" t="s">
        <v>11</v>
      </c>
      <c r="E13" s="9" t="s">
        <v>12</v>
      </c>
      <c r="F13" s="16" t="n">
        <v>50</v>
      </c>
      <c r="G13" s="67" t="n">
        <v>50</v>
      </c>
      <c r="H13" s="67" t="n">
        <v>50</v>
      </c>
      <c r="I13" s="68" t="n">
        <f aca="false">100-ROUND(((G13/F13)*100),2)</f>
        <v>0</v>
      </c>
      <c r="J13" s="68" t="n">
        <f aca="false">100-ROUND(((H13/F13)*100),2)</f>
        <v>0</v>
      </c>
      <c r="K13" s="43"/>
      <c r="L13" s="43"/>
      <c r="M13" s="43"/>
      <c r="N13" s="43"/>
      <c r="O13" s="43"/>
      <c r="P13" s="43"/>
      <c r="Q13" s="43"/>
      <c r="R13" s="43"/>
      <c r="S13" s="43"/>
      <c r="T13" s="43"/>
      <c r="U13" s="43"/>
      <c r="V13" s="43"/>
      <c r="W13" s="43"/>
      <c r="X13" s="43"/>
      <c r="Y13" s="43"/>
      <c r="Z13" s="43"/>
      <c r="AA13" s="43"/>
      <c r="AB13" s="43"/>
      <c r="AC13" s="43"/>
      <c r="AD13" s="43"/>
    </row>
    <row r="14" customFormat="false" ht="16.5" hidden="false" customHeight="true" outlineLevel="0" collapsed="false">
      <c r="A14" s="63"/>
      <c r="B14" s="63"/>
      <c r="C14" s="63"/>
      <c r="D14" s="66" t="s">
        <v>13</v>
      </c>
      <c r="E14" s="9" t="s">
        <v>14</v>
      </c>
      <c r="F14" s="16" t="n">
        <v>180</v>
      </c>
      <c r="G14" s="67" t="n">
        <v>180</v>
      </c>
      <c r="H14" s="67" t="n">
        <v>180</v>
      </c>
      <c r="I14" s="68" t="n">
        <f aca="false">100-ROUND(((G14/F14)*100),2)</f>
        <v>0</v>
      </c>
      <c r="J14" s="68" t="n">
        <f aca="false">100-ROUND(((H14/F14)*100),2)</f>
        <v>0</v>
      </c>
      <c r="K14" s="43"/>
      <c r="L14" s="43"/>
      <c r="M14" s="43"/>
      <c r="N14" s="43"/>
      <c r="O14" s="43"/>
      <c r="P14" s="43"/>
      <c r="Q14" s="43"/>
      <c r="R14" s="43"/>
      <c r="S14" s="43"/>
      <c r="T14" s="43"/>
      <c r="U14" s="43"/>
      <c r="V14" s="43"/>
      <c r="W14" s="43"/>
      <c r="X14" s="43"/>
      <c r="Y14" s="43"/>
      <c r="Z14" s="43"/>
      <c r="AA14" s="43"/>
      <c r="AB14" s="43"/>
      <c r="AC14" s="43"/>
      <c r="AD14" s="43"/>
    </row>
    <row r="15" customFormat="false" ht="16.5" hidden="false" customHeight="true" outlineLevel="0" collapsed="false">
      <c r="A15" s="63"/>
      <c r="B15" s="63"/>
      <c r="C15" s="63"/>
      <c r="D15" s="66" t="s">
        <v>15</v>
      </c>
      <c r="E15" s="9" t="s">
        <v>16</v>
      </c>
      <c r="F15" s="16" t="n">
        <v>50</v>
      </c>
      <c r="G15" s="67" t="n">
        <v>50</v>
      </c>
      <c r="H15" s="67" t="n">
        <v>50</v>
      </c>
      <c r="I15" s="68" t="n">
        <f aca="false">100-ROUND(((G15/F15)*100),2)</f>
        <v>0</v>
      </c>
      <c r="J15" s="68" t="n">
        <f aca="false">100-ROUND(((H15/F15)*100),2)</f>
        <v>0</v>
      </c>
      <c r="K15" s="43"/>
      <c r="L15" s="43"/>
      <c r="M15" s="43"/>
      <c r="N15" s="43"/>
      <c r="O15" s="43"/>
      <c r="P15" s="43"/>
      <c r="Q15" s="43"/>
      <c r="R15" s="43"/>
      <c r="S15" s="43"/>
      <c r="T15" s="43"/>
      <c r="U15" s="43"/>
      <c r="V15" s="43"/>
      <c r="W15" s="43"/>
      <c r="X15" s="43"/>
      <c r="Y15" s="43"/>
      <c r="Z15" s="43"/>
      <c r="AA15" s="43"/>
      <c r="AB15" s="43"/>
      <c r="AC15" s="43"/>
      <c r="AD15" s="43"/>
    </row>
    <row r="16" customFormat="false" ht="16.5" hidden="false" customHeight="true" outlineLevel="0" collapsed="false">
      <c r="A16" s="63"/>
      <c r="B16" s="63"/>
      <c r="C16" s="63"/>
      <c r="D16" s="66" t="s">
        <v>18</v>
      </c>
      <c r="E16" s="9" t="s">
        <v>19</v>
      </c>
      <c r="F16" s="16" t="n">
        <v>80</v>
      </c>
      <c r="G16" s="67" t="n">
        <v>80</v>
      </c>
      <c r="H16" s="67" t="n">
        <v>80</v>
      </c>
      <c r="I16" s="68" t="n">
        <f aca="false">100-ROUND(((G16/F16)*100),2)</f>
        <v>0</v>
      </c>
      <c r="J16" s="68" t="n">
        <f aca="false">100-ROUND(((H16/F16)*100),2)</f>
        <v>0</v>
      </c>
      <c r="K16" s="43"/>
      <c r="L16" s="43"/>
      <c r="M16" s="43"/>
      <c r="N16" s="43"/>
      <c r="O16" s="43"/>
      <c r="P16" s="43"/>
      <c r="Q16" s="43"/>
      <c r="R16" s="43"/>
      <c r="S16" s="43"/>
      <c r="T16" s="43"/>
      <c r="U16" s="43"/>
      <c r="V16" s="43"/>
      <c r="W16" s="43"/>
      <c r="X16" s="43"/>
      <c r="Y16" s="43"/>
      <c r="Z16" s="43"/>
      <c r="AA16" s="43"/>
      <c r="AB16" s="43"/>
      <c r="AC16" s="43"/>
      <c r="AD16" s="43"/>
    </row>
    <row r="17" customFormat="false" ht="16.5" hidden="false" customHeight="true" outlineLevel="0" collapsed="false">
      <c r="A17" s="64"/>
      <c r="B17" s="64"/>
      <c r="C17" s="65"/>
      <c r="D17" s="66" t="s">
        <v>20</v>
      </c>
      <c r="E17" s="9" t="s">
        <v>21</v>
      </c>
      <c r="F17" s="16" t="n">
        <v>90</v>
      </c>
      <c r="G17" s="67" t="n">
        <v>90</v>
      </c>
      <c r="H17" s="67" t="n">
        <v>90</v>
      </c>
      <c r="I17" s="68" t="n">
        <f aca="false">100-ROUND(((G17/F17)*100),2)</f>
        <v>0</v>
      </c>
      <c r="J17" s="68" t="n">
        <f aca="false">100-ROUND(((H17/F17)*100),2)</f>
        <v>0</v>
      </c>
      <c r="K17" s="43"/>
      <c r="L17" s="43"/>
      <c r="M17" s="43"/>
      <c r="N17" s="43"/>
      <c r="O17" s="43"/>
      <c r="P17" s="43"/>
      <c r="Q17" s="43"/>
      <c r="R17" s="43"/>
      <c r="S17" s="43"/>
      <c r="T17" s="43"/>
      <c r="U17" s="43"/>
      <c r="V17" s="43"/>
      <c r="W17" s="43"/>
      <c r="X17" s="43"/>
      <c r="Y17" s="43"/>
      <c r="Z17" s="43"/>
      <c r="AA17" s="43"/>
      <c r="AB17" s="43"/>
      <c r="AC17" s="43"/>
      <c r="AD17" s="43"/>
    </row>
    <row r="18" customFormat="false" ht="16.5" hidden="false" customHeight="true" outlineLevel="0" collapsed="false">
      <c r="A18" s="64"/>
      <c r="B18" s="64"/>
      <c r="C18" s="69" t="s">
        <v>166</v>
      </c>
      <c r="D18" s="69"/>
      <c r="E18" s="69"/>
      <c r="F18" s="69"/>
      <c r="G18" s="69"/>
      <c r="H18" s="69"/>
      <c r="I18" s="70" t="n">
        <f aca="false">ROUND(((I12+I13+I14+I15+I16+I17)/6),2)</f>
        <v>0</v>
      </c>
      <c r="J18" s="70" t="n">
        <f aca="false">ROUND(((J12+J13+J14+J15+J16+J17)/6),2)</f>
        <v>0</v>
      </c>
      <c r="K18" s="43"/>
      <c r="L18" s="43"/>
      <c r="M18" s="43"/>
      <c r="N18" s="43"/>
      <c r="O18" s="43"/>
      <c r="P18" s="43"/>
      <c r="Q18" s="43"/>
      <c r="R18" s="43"/>
      <c r="S18" s="43"/>
      <c r="T18" s="43"/>
      <c r="U18" s="43"/>
      <c r="V18" s="43"/>
      <c r="W18" s="43"/>
      <c r="X18" s="43"/>
      <c r="Y18" s="43"/>
      <c r="Z18" s="43"/>
      <c r="AA18" s="43"/>
      <c r="AB18" s="43"/>
      <c r="AC18" s="43"/>
      <c r="AD18" s="43"/>
    </row>
    <row r="19" customFormat="false" ht="16.5" hidden="false" customHeight="true" outlineLevel="0" collapsed="false">
      <c r="A19" s="64"/>
      <c r="B19" s="64"/>
      <c r="C19" s="69"/>
      <c r="D19" s="69" t="s">
        <v>167</v>
      </c>
      <c r="E19" s="69"/>
      <c r="F19" s="69"/>
      <c r="G19" s="69"/>
      <c r="H19" s="69"/>
      <c r="I19" s="71" t="str">
        <f aca="false">IF(I18&lt;1,"NA",IF(I18&lt;33.33,"Mild",IF(I18&lt;66.66,"Moderate","Severe")))</f>
        <v>NA</v>
      </c>
      <c r="J19" s="71" t="str">
        <f aca="false">IF(J18&lt;1,"NA",IF(J18&lt;33.33,"Mild",IF(J18&lt;66.66,"Moderate","Severe")))</f>
        <v>NA</v>
      </c>
      <c r="K19" s="43"/>
      <c r="L19" s="43"/>
      <c r="M19" s="43"/>
      <c r="N19" s="43"/>
      <c r="O19" s="43"/>
      <c r="P19" s="43"/>
      <c r="Q19" s="43"/>
      <c r="R19" s="43"/>
      <c r="S19" s="43"/>
      <c r="T19" s="43"/>
      <c r="U19" s="43"/>
      <c r="V19" s="43"/>
      <c r="W19" s="43"/>
      <c r="X19" s="43"/>
      <c r="Y19" s="43"/>
      <c r="Z19" s="43"/>
      <c r="AA19" s="43"/>
      <c r="AB19" s="43"/>
      <c r="AC19" s="43"/>
      <c r="AD19" s="43"/>
    </row>
    <row r="20" customFormat="false" ht="16.5" hidden="false" customHeight="true" outlineLevel="0" collapsed="false">
      <c r="A20" s="64"/>
      <c r="B20" s="64"/>
      <c r="C20" s="72" t="s">
        <v>168</v>
      </c>
      <c r="D20" s="72"/>
      <c r="E20" s="72"/>
      <c r="F20" s="72"/>
      <c r="G20" s="72"/>
      <c r="H20" s="72"/>
      <c r="I20" s="73" t="n">
        <f aca="false">ROUND(I18*0.2,2)</f>
        <v>0</v>
      </c>
      <c r="J20" s="73" t="n">
        <f aca="false">ROUND(J18*0.2,2)</f>
        <v>0</v>
      </c>
      <c r="K20" s="43"/>
      <c r="L20" s="43"/>
      <c r="M20" s="43"/>
      <c r="N20" s="43"/>
      <c r="O20" s="43"/>
      <c r="P20" s="43"/>
      <c r="Q20" s="43"/>
      <c r="R20" s="43"/>
      <c r="S20" s="43"/>
      <c r="T20" s="43"/>
      <c r="U20" s="43"/>
      <c r="V20" s="43"/>
      <c r="W20" s="43"/>
      <c r="X20" s="43"/>
      <c r="Y20" s="43"/>
      <c r="Z20" s="43"/>
      <c r="AA20" s="43"/>
      <c r="AB20" s="43"/>
      <c r="AC20" s="43"/>
      <c r="AD20" s="43"/>
    </row>
    <row r="21" customFormat="false" ht="16.5" hidden="false" customHeight="true" outlineLevel="0" collapsed="false">
      <c r="A21" s="74"/>
      <c r="B21" s="74"/>
      <c r="C21" s="75" t="s">
        <v>23</v>
      </c>
      <c r="D21" s="66" t="s">
        <v>169</v>
      </c>
      <c r="E21" s="9" t="s">
        <v>25</v>
      </c>
      <c r="F21" s="16" t="n">
        <v>150</v>
      </c>
      <c r="G21" s="67" t="n">
        <v>150</v>
      </c>
      <c r="H21" s="67" t="n">
        <v>150</v>
      </c>
      <c r="I21" s="68" t="n">
        <f aca="false">100-ROUND(((G21/F21)*100),2)</f>
        <v>0</v>
      </c>
      <c r="J21" s="68" t="n">
        <f aca="false">100-ROUND(((H21/F21)*100),2)</f>
        <v>0</v>
      </c>
      <c r="K21" s="43"/>
      <c r="L21" s="43"/>
      <c r="M21" s="43"/>
      <c r="N21" s="43"/>
      <c r="O21" s="43"/>
      <c r="P21" s="43"/>
      <c r="Q21" s="43"/>
      <c r="R21" s="43"/>
      <c r="S21" s="43"/>
      <c r="T21" s="43"/>
      <c r="U21" s="43"/>
      <c r="V21" s="43"/>
      <c r="W21" s="43"/>
      <c r="X21" s="43"/>
      <c r="Y21" s="43"/>
      <c r="Z21" s="43"/>
      <c r="AA21" s="43"/>
      <c r="AB21" s="43"/>
      <c r="AC21" s="43"/>
      <c r="AD21" s="43"/>
    </row>
    <row r="22" customFormat="false" ht="16.5" hidden="false" customHeight="true" outlineLevel="0" collapsed="false">
      <c r="A22" s="74"/>
      <c r="B22" s="74"/>
      <c r="C22" s="75"/>
      <c r="D22" s="66" t="s">
        <v>27</v>
      </c>
      <c r="E22" s="9" t="s">
        <v>28</v>
      </c>
      <c r="F22" s="16" t="n">
        <v>80</v>
      </c>
      <c r="G22" s="67" t="n">
        <v>80</v>
      </c>
      <c r="H22" s="67" t="n">
        <v>80</v>
      </c>
      <c r="I22" s="68" t="n">
        <f aca="false">100-ROUND(((G22/F22)*100),2)</f>
        <v>0</v>
      </c>
      <c r="J22" s="68" t="n">
        <f aca="false">100-ROUND(((H22/F22)*100),2)</f>
        <v>0</v>
      </c>
      <c r="K22" s="43"/>
      <c r="L22" s="43"/>
      <c r="M22" s="43"/>
      <c r="N22" s="43"/>
      <c r="O22" s="43"/>
      <c r="P22" s="43"/>
      <c r="Q22" s="43"/>
      <c r="R22" s="43"/>
      <c r="S22" s="43"/>
      <c r="T22" s="43"/>
      <c r="U22" s="43"/>
      <c r="V22" s="43"/>
      <c r="W22" s="43"/>
      <c r="X22" s="43"/>
      <c r="Y22" s="43"/>
      <c r="Z22" s="43"/>
      <c r="AA22" s="43"/>
      <c r="AB22" s="43"/>
      <c r="AC22" s="43"/>
      <c r="AD22" s="43"/>
    </row>
    <row r="23" customFormat="false" ht="16.5" hidden="false" customHeight="true" outlineLevel="0" collapsed="false">
      <c r="A23" s="76"/>
      <c r="B23" s="76"/>
      <c r="C23" s="75"/>
      <c r="D23" s="66" t="s">
        <v>30</v>
      </c>
      <c r="E23" s="9" t="s">
        <v>31</v>
      </c>
      <c r="F23" s="16" t="n">
        <v>85</v>
      </c>
      <c r="G23" s="67" t="n">
        <v>85</v>
      </c>
      <c r="H23" s="67" t="n">
        <v>85</v>
      </c>
      <c r="I23" s="68" t="n">
        <f aca="false">100-ROUND(((G23/F23)*100),2)</f>
        <v>0</v>
      </c>
      <c r="J23" s="68" t="n">
        <f aca="false">100-ROUND(((H23/F23)*100),2)</f>
        <v>0</v>
      </c>
      <c r="K23" s="43"/>
      <c r="L23" s="43"/>
      <c r="M23" s="43"/>
      <c r="N23" s="43"/>
      <c r="O23" s="43"/>
      <c r="P23" s="43"/>
      <c r="Q23" s="43"/>
      <c r="R23" s="43"/>
      <c r="S23" s="43"/>
      <c r="T23" s="43"/>
      <c r="U23" s="43"/>
      <c r="V23" s="43"/>
      <c r="W23" s="43"/>
      <c r="X23" s="43"/>
      <c r="Y23" s="43"/>
      <c r="Z23" s="43"/>
      <c r="AA23" s="43"/>
      <c r="AB23" s="43"/>
      <c r="AC23" s="43"/>
      <c r="AD23" s="43"/>
    </row>
    <row r="24" customFormat="false" ht="16.5" hidden="false" customHeight="true" outlineLevel="0" collapsed="false">
      <c r="A24" s="77"/>
      <c r="B24" s="78"/>
      <c r="C24" s="79" t="s">
        <v>170</v>
      </c>
      <c r="D24" s="79"/>
      <c r="E24" s="79"/>
      <c r="F24" s="79"/>
      <c r="G24" s="79"/>
      <c r="H24" s="79"/>
      <c r="I24" s="80" t="n">
        <f aca="false">ROUND((I21+I22 +I23)/3,2)</f>
        <v>0</v>
      </c>
      <c r="J24" s="80" t="n">
        <f aca="false">ROUND((J21+J22 +J23)/3,2)</f>
        <v>0</v>
      </c>
      <c r="K24" s="43"/>
      <c r="L24" s="43"/>
      <c r="M24" s="43"/>
      <c r="N24" s="43"/>
      <c r="O24" s="43"/>
      <c r="P24" s="43"/>
      <c r="Q24" s="43"/>
      <c r="R24" s="43"/>
      <c r="S24" s="43"/>
      <c r="T24" s="43"/>
      <c r="U24" s="43"/>
      <c r="V24" s="43"/>
      <c r="W24" s="43"/>
      <c r="X24" s="43"/>
      <c r="Y24" s="43"/>
      <c r="Z24" s="43"/>
      <c r="AA24" s="43"/>
      <c r="AB24" s="43"/>
      <c r="AC24" s="43"/>
      <c r="AD24" s="43"/>
    </row>
    <row r="25" customFormat="false" ht="16.5" hidden="false" customHeight="true" outlineLevel="0" collapsed="false">
      <c r="A25" s="77"/>
      <c r="B25" s="78"/>
      <c r="C25" s="81"/>
      <c r="D25" s="79" t="s">
        <v>171</v>
      </c>
      <c r="E25" s="79"/>
      <c r="F25" s="79"/>
      <c r="G25" s="79"/>
      <c r="H25" s="79"/>
      <c r="I25" s="82" t="str">
        <f aca="false">IF(I24&lt;1,"NA",IF(I24&lt;33.33,"Mild",IF(I24&lt;66.66,"Moderate","Severe")))</f>
        <v>NA</v>
      </c>
      <c r="J25" s="82" t="str">
        <f aca="false">IF(J24&lt;1,"NA",IF(J24&lt;33.33,"Mild",IF(J24&lt;66.66,"Moderate","Severe")))</f>
        <v>NA</v>
      </c>
      <c r="K25" s="43"/>
      <c r="L25" s="43"/>
      <c r="M25" s="43"/>
      <c r="N25" s="43"/>
      <c r="O25" s="43"/>
      <c r="P25" s="43"/>
      <c r="Q25" s="43"/>
      <c r="R25" s="43"/>
      <c r="S25" s="43"/>
      <c r="T25" s="43"/>
      <c r="U25" s="43"/>
      <c r="V25" s="43"/>
      <c r="W25" s="43"/>
      <c r="X25" s="43"/>
      <c r="Y25" s="43"/>
      <c r="Z25" s="43"/>
      <c r="AA25" s="43"/>
      <c r="AB25" s="43"/>
      <c r="AC25" s="43"/>
      <c r="AD25" s="43"/>
    </row>
    <row r="26" customFormat="false" ht="16.5" hidden="false" customHeight="true" outlineLevel="0" collapsed="false">
      <c r="A26" s="83"/>
      <c r="B26" s="84"/>
      <c r="C26" s="85" t="s">
        <v>172</v>
      </c>
      <c r="D26" s="85"/>
      <c r="E26" s="85"/>
      <c r="F26" s="85"/>
      <c r="G26" s="85"/>
      <c r="H26" s="85"/>
      <c r="I26" s="86" t="n">
        <f aca="false">ROUND(I24*0.2,2)</f>
        <v>0</v>
      </c>
      <c r="J26" s="86" t="n">
        <f aca="false">ROUND(J24*0.2,2)</f>
        <v>0</v>
      </c>
      <c r="K26" s="43"/>
      <c r="L26" s="43"/>
      <c r="M26" s="43"/>
      <c r="N26" s="43"/>
      <c r="O26" s="43"/>
      <c r="P26" s="43"/>
      <c r="Q26" s="43"/>
      <c r="R26" s="43"/>
      <c r="S26" s="43"/>
      <c r="T26" s="43"/>
      <c r="U26" s="43"/>
      <c r="V26" s="43"/>
      <c r="W26" s="43"/>
      <c r="X26" s="43"/>
      <c r="Y26" s="43"/>
      <c r="Z26" s="43"/>
      <c r="AA26" s="43"/>
      <c r="AB26" s="43"/>
      <c r="AC26" s="43"/>
      <c r="AD26" s="43"/>
    </row>
    <row r="27" customFormat="false" ht="16.5" hidden="false" customHeight="true" outlineLevel="0" collapsed="false">
      <c r="A27" s="76"/>
      <c r="B27" s="76"/>
      <c r="C27" s="87" t="s">
        <v>32</v>
      </c>
      <c r="D27" s="66" t="s">
        <v>8</v>
      </c>
      <c r="E27" s="9" t="s">
        <v>33</v>
      </c>
      <c r="F27" s="16" t="n">
        <v>80</v>
      </c>
      <c r="G27" s="67" t="n">
        <v>80</v>
      </c>
      <c r="H27" s="67" t="n">
        <v>80</v>
      </c>
      <c r="I27" s="68" t="n">
        <f aca="false">100-ROUND(((G27/F27)*100),2)</f>
        <v>0</v>
      </c>
      <c r="J27" s="68" t="n">
        <f aca="false">100-ROUND(((H27/F27)*100),2)</f>
        <v>0</v>
      </c>
      <c r="K27" s="43"/>
      <c r="L27" s="43"/>
      <c r="M27" s="43"/>
      <c r="N27" s="43"/>
      <c r="O27" s="43"/>
      <c r="P27" s="43"/>
      <c r="Q27" s="43"/>
      <c r="R27" s="43"/>
      <c r="S27" s="43"/>
      <c r="T27" s="43"/>
      <c r="U27" s="43"/>
      <c r="V27" s="43"/>
      <c r="W27" s="43"/>
      <c r="X27" s="43"/>
      <c r="Y27" s="43"/>
      <c r="Z27" s="43"/>
      <c r="AA27" s="43"/>
      <c r="AB27" s="43"/>
      <c r="AC27" s="43"/>
      <c r="AD27" s="43"/>
    </row>
    <row r="28" customFormat="false" ht="16.5" hidden="false" customHeight="true" outlineLevel="0" collapsed="false">
      <c r="A28" s="76"/>
      <c r="B28" s="76"/>
      <c r="C28" s="87"/>
      <c r="D28" s="66" t="s">
        <v>11</v>
      </c>
      <c r="E28" s="9" t="s">
        <v>35</v>
      </c>
      <c r="F28" s="16" t="n">
        <v>70</v>
      </c>
      <c r="G28" s="67" t="n">
        <v>70</v>
      </c>
      <c r="H28" s="67" t="n">
        <v>70</v>
      </c>
      <c r="I28" s="68" t="n">
        <f aca="false">100-ROUND(((G28/F28)*100),2)</f>
        <v>0</v>
      </c>
      <c r="J28" s="68" t="n">
        <f aca="false">100-ROUND(((H28/F28)*100),2)</f>
        <v>0</v>
      </c>
      <c r="K28" s="43"/>
      <c r="L28" s="43"/>
      <c r="M28" s="43"/>
      <c r="N28" s="43"/>
      <c r="O28" s="43"/>
      <c r="P28" s="43"/>
      <c r="Q28" s="43"/>
      <c r="R28" s="43"/>
      <c r="S28" s="43"/>
      <c r="T28" s="43"/>
      <c r="U28" s="43"/>
      <c r="V28" s="43"/>
      <c r="W28" s="43"/>
      <c r="X28" s="43"/>
      <c r="Y28" s="43"/>
      <c r="Z28" s="43"/>
      <c r="AA28" s="43"/>
      <c r="AB28" s="43"/>
      <c r="AC28" s="43"/>
      <c r="AD28" s="43"/>
    </row>
    <row r="29" customFormat="false" ht="16.5" hidden="false" customHeight="true" outlineLevel="0" collapsed="false">
      <c r="A29" s="76"/>
      <c r="B29" s="76"/>
      <c r="C29" s="87"/>
      <c r="D29" s="66" t="s">
        <v>37</v>
      </c>
      <c r="E29" s="9" t="s">
        <v>38</v>
      </c>
      <c r="F29" s="16" t="n">
        <v>20</v>
      </c>
      <c r="G29" s="67" t="n">
        <v>20</v>
      </c>
      <c r="H29" s="67" t="n">
        <v>20</v>
      </c>
      <c r="I29" s="68" t="n">
        <f aca="false">100-ROUND(((G29/F29)*100),2)</f>
        <v>0</v>
      </c>
      <c r="J29" s="68" t="n">
        <f aca="false">100-ROUND(((H29/F29)*100),2)</f>
        <v>0</v>
      </c>
      <c r="K29" s="43"/>
      <c r="L29" s="43"/>
      <c r="M29" s="43"/>
      <c r="N29" s="43"/>
      <c r="O29" s="43"/>
      <c r="P29" s="43"/>
      <c r="Q29" s="43"/>
      <c r="R29" s="43"/>
      <c r="S29" s="43"/>
      <c r="T29" s="43"/>
      <c r="U29" s="43"/>
      <c r="V29" s="43"/>
      <c r="W29" s="43"/>
      <c r="X29" s="43"/>
      <c r="Y29" s="43"/>
      <c r="Z29" s="43"/>
      <c r="AA29" s="43"/>
      <c r="AB29" s="43"/>
      <c r="AC29" s="43"/>
      <c r="AD29" s="43"/>
    </row>
    <row r="30" customFormat="false" ht="16.5" hidden="false" customHeight="true" outlineLevel="0" collapsed="false">
      <c r="A30" s="76"/>
      <c r="B30" s="76"/>
      <c r="C30" s="87"/>
      <c r="D30" s="66" t="s">
        <v>40</v>
      </c>
      <c r="E30" s="9" t="s">
        <v>41</v>
      </c>
      <c r="F30" s="16" t="n">
        <v>50</v>
      </c>
      <c r="G30" s="67" t="n">
        <v>50</v>
      </c>
      <c r="H30" s="67" t="n">
        <v>50</v>
      </c>
      <c r="I30" s="68" t="n">
        <f aca="false">100-ROUND(((G30/F30)*100),2)</f>
        <v>0</v>
      </c>
      <c r="J30" s="68" t="n">
        <f aca="false">100-ROUND(((H30/F30)*100),2)</f>
        <v>0</v>
      </c>
      <c r="K30" s="43"/>
      <c r="L30" s="43"/>
      <c r="M30" s="43"/>
      <c r="N30" s="43"/>
      <c r="O30" s="43"/>
      <c r="P30" s="43"/>
      <c r="Q30" s="43"/>
      <c r="R30" s="43"/>
      <c r="S30" s="43"/>
      <c r="T30" s="43"/>
      <c r="U30" s="43"/>
      <c r="V30" s="43"/>
      <c r="W30" s="43"/>
      <c r="X30" s="43"/>
      <c r="Y30" s="43"/>
      <c r="Z30" s="43"/>
      <c r="AA30" s="43"/>
      <c r="AB30" s="43"/>
      <c r="AC30" s="43"/>
      <c r="AD30" s="43"/>
    </row>
    <row r="31" customFormat="false" ht="16.5" hidden="false" customHeight="true" outlineLevel="0" collapsed="false">
      <c r="A31" s="76"/>
      <c r="B31" s="76"/>
      <c r="C31" s="88" t="s">
        <v>173</v>
      </c>
      <c r="D31" s="88"/>
      <c r="E31" s="88"/>
      <c r="F31" s="88"/>
      <c r="G31" s="88"/>
      <c r="H31" s="88"/>
      <c r="I31" s="89" t="n">
        <f aca="false">ROUND(((I27+I28+I29+I30)/4),2)</f>
        <v>0</v>
      </c>
      <c r="J31" s="89" t="n">
        <f aca="false">ROUND(((J27+J28+J29+J30)/4),2)</f>
        <v>0</v>
      </c>
      <c r="K31" s="43"/>
      <c r="L31" s="43"/>
      <c r="M31" s="43"/>
      <c r="N31" s="43"/>
      <c r="O31" s="43"/>
      <c r="P31" s="43"/>
      <c r="Q31" s="43"/>
      <c r="R31" s="43"/>
      <c r="S31" s="43"/>
      <c r="T31" s="43"/>
      <c r="U31" s="43"/>
      <c r="V31" s="43"/>
      <c r="W31" s="43"/>
      <c r="X31" s="43"/>
      <c r="Y31" s="43"/>
      <c r="Z31" s="43"/>
      <c r="AA31" s="43"/>
      <c r="AB31" s="43"/>
      <c r="AC31" s="43"/>
      <c r="AD31" s="43"/>
    </row>
    <row r="32" customFormat="false" ht="16.5" hidden="false" customHeight="true" outlineLevel="0" collapsed="false">
      <c r="A32" s="76"/>
      <c r="B32" s="76"/>
      <c r="C32" s="90"/>
      <c r="D32" s="88" t="s">
        <v>171</v>
      </c>
      <c r="E32" s="88"/>
      <c r="F32" s="88"/>
      <c r="G32" s="88"/>
      <c r="H32" s="88"/>
      <c r="I32" s="91" t="str">
        <f aca="false">IF(I31&lt;1,"NA",IF(I31&lt;33.33,"Mild",IF(I31&lt;66.66,"Moderate","Severe")))</f>
        <v>NA</v>
      </c>
      <c r="J32" s="91" t="str">
        <f aca="false">IF(J31&lt;1,"NA",IF(J31&lt;33.33,"Mild",IF(J31&lt;66.66,"Moderate","Severe")))</f>
        <v>NA</v>
      </c>
      <c r="K32" s="43"/>
      <c r="L32" s="43"/>
      <c r="M32" s="43"/>
      <c r="N32" s="43"/>
      <c r="O32" s="43"/>
      <c r="P32" s="43"/>
      <c r="Q32" s="43"/>
      <c r="R32" s="43"/>
      <c r="S32" s="43"/>
      <c r="T32" s="43"/>
      <c r="U32" s="43"/>
      <c r="V32" s="43"/>
      <c r="W32" s="43"/>
      <c r="X32" s="43"/>
      <c r="Y32" s="43"/>
      <c r="Z32" s="43"/>
      <c r="AA32" s="43"/>
      <c r="AB32" s="43"/>
      <c r="AC32" s="43"/>
      <c r="AD32" s="43"/>
    </row>
    <row r="33" customFormat="false" ht="16.5" hidden="false" customHeight="true" outlineLevel="0" collapsed="false">
      <c r="A33" s="76"/>
      <c r="B33" s="76"/>
      <c r="C33" s="92" t="s">
        <v>174</v>
      </c>
      <c r="D33" s="92"/>
      <c r="E33" s="92"/>
      <c r="F33" s="92"/>
      <c r="G33" s="92"/>
      <c r="H33" s="92"/>
      <c r="I33" s="93" t="n">
        <f aca="false">ROUND(I31*0.1,2)</f>
        <v>0</v>
      </c>
      <c r="J33" s="93" t="n">
        <f aca="false">ROUND(J31*0.1,2)</f>
        <v>0</v>
      </c>
      <c r="K33" s="43"/>
      <c r="L33" s="43"/>
      <c r="M33" s="43"/>
      <c r="N33" s="43"/>
      <c r="O33" s="43"/>
      <c r="P33" s="43"/>
      <c r="Q33" s="43"/>
      <c r="R33" s="43"/>
      <c r="S33" s="43"/>
      <c r="T33" s="43"/>
      <c r="U33" s="43"/>
      <c r="V33" s="43"/>
      <c r="W33" s="43"/>
      <c r="X33" s="43"/>
      <c r="Y33" s="43"/>
      <c r="Z33" s="43"/>
      <c r="AA33" s="43"/>
      <c r="AB33" s="43"/>
      <c r="AC33" s="43"/>
      <c r="AD33" s="43"/>
    </row>
    <row r="34" customFormat="false" ht="16.5" hidden="false" customHeight="true" outlineLevel="0" collapsed="false">
      <c r="A34" s="94" t="s">
        <v>175</v>
      </c>
      <c r="B34" s="94"/>
      <c r="C34" s="94"/>
      <c r="D34" s="94"/>
      <c r="E34" s="94"/>
      <c r="F34" s="94"/>
      <c r="G34" s="94"/>
      <c r="H34" s="94"/>
      <c r="I34" s="94"/>
      <c r="J34" s="94"/>
      <c r="K34" s="43"/>
      <c r="L34" s="43"/>
      <c r="M34" s="43"/>
      <c r="N34" s="43"/>
      <c r="O34" s="43"/>
      <c r="P34" s="43"/>
      <c r="Q34" s="43"/>
      <c r="R34" s="43"/>
      <c r="S34" s="43"/>
      <c r="T34" s="43"/>
      <c r="U34" s="43"/>
      <c r="V34" s="43"/>
      <c r="W34" s="43"/>
      <c r="X34" s="43"/>
      <c r="Y34" s="43"/>
      <c r="Z34" s="43"/>
      <c r="AA34" s="43"/>
      <c r="AB34" s="43"/>
      <c r="AC34" s="43"/>
      <c r="AD34" s="43"/>
    </row>
    <row r="35" customFormat="false" ht="16.5" hidden="false" customHeight="true" outlineLevel="0" collapsed="false">
      <c r="A35" s="95" t="s">
        <v>176</v>
      </c>
      <c r="B35" s="95"/>
      <c r="C35" s="95"/>
      <c r="D35" s="95"/>
      <c r="E35" s="95"/>
      <c r="F35" s="95"/>
      <c r="G35" s="95"/>
      <c r="H35" s="95"/>
      <c r="I35" s="95"/>
      <c r="J35" s="95"/>
      <c r="K35" s="43"/>
      <c r="L35" s="43"/>
      <c r="M35" s="43"/>
      <c r="N35" s="43"/>
      <c r="O35" s="43"/>
      <c r="P35" s="43"/>
      <c r="Q35" s="43"/>
      <c r="R35" s="43"/>
      <c r="S35" s="43"/>
      <c r="T35" s="43"/>
      <c r="U35" s="43"/>
      <c r="V35" s="43"/>
      <c r="W35" s="43"/>
      <c r="X35" s="43"/>
      <c r="Y35" s="43"/>
      <c r="Z35" s="43"/>
      <c r="AA35" s="43"/>
      <c r="AB35" s="43"/>
      <c r="AC35" s="43"/>
      <c r="AD35" s="43"/>
    </row>
    <row r="36" customFormat="false" ht="16.5" hidden="false" customHeight="true" outlineLevel="0" collapsed="false">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customFormat="false" ht="16.5" hidden="false" customHeight="true" outlineLevel="0" collapsed="false">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customFormat="false" ht="16.5" hidden="false" customHeight="true" outlineLevel="0" collapsed="false">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customFormat="false" ht="16.5" hidden="false" customHeight="true" outlineLevel="0" collapsed="false">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customFormat="false" ht="16.5" hidden="false" customHeight="true" outlineLevel="0" collapsed="false">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1" customFormat="false" ht="16.5" hidden="false" customHeight="true" outlineLevel="0" collapsed="false">
      <c r="A41" s="43"/>
      <c r="B41" s="43"/>
      <c r="C41" s="43"/>
      <c r="D41" s="43"/>
      <c r="E41" s="43"/>
      <c r="F41" s="43"/>
      <c r="G41" s="43"/>
      <c r="H41" s="43"/>
      <c r="I41" s="43"/>
      <c r="J41" s="96" t="s">
        <v>177</v>
      </c>
      <c r="K41" s="43"/>
      <c r="L41" s="43"/>
      <c r="M41" s="43"/>
      <c r="N41" s="43"/>
      <c r="O41" s="43"/>
      <c r="P41" s="43"/>
      <c r="Q41" s="43"/>
      <c r="R41" s="43"/>
      <c r="S41" s="43"/>
      <c r="T41" s="43"/>
      <c r="U41" s="43"/>
      <c r="V41" s="43"/>
      <c r="W41" s="43"/>
      <c r="X41" s="43"/>
      <c r="Y41" s="43"/>
      <c r="Z41" s="43"/>
      <c r="AA41" s="43"/>
      <c r="AB41" s="43"/>
      <c r="AC41" s="43"/>
      <c r="AD41" s="43"/>
    </row>
    <row r="42" customFormat="false" ht="16.5" hidden="false" customHeight="true" outlineLevel="0" collapsed="false">
      <c r="A42" s="97"/>
      <c r="B42" s="97"/>
      <c r="C42" s="97"/>
      <c r="D42" s="97"/>
      <c r="E42" s="97"/>
      <c r="F42" s="97"/>
      <c r="G42" s="97"/>
      <c r="H42" s="98"/>
      <c r="I42" s="98"/>
      <c r="J42" s="97"/>
      <c r="K42" s="47"/>
      <c r="L42" s="47"/>
      <c r="M42" s="43"/>
      <c r="N42" s="43"/>
      <c r="O42" s="43"/>
      <c r="P42" s="43"/>
      <c r="Q42" s="43"/>
      <c r="R42" s="43"/>
      <c r="S42" s="43"/>
      <c r="T42" s="43"/>
      <c r="U42" s="43"/>
      <c r="V42" s="43"/>
      <c r="W42" s="43"/>
      <c r="X42" s="43"/>
      <c r="Y42" s="43"/>
      <c r="Z42" s="43"/>
      <c r="AA42" s="43"/>
      <c r="AB42" s="43"/>
      <c r="AC42" s="43"/>
      <c r="AD42" s="43"/>
    </row>
    <row r="43" customFormat="false" ht="12" hidden="false" customHeight="true" outlineLevel="0" collapsed="false">
      <c r="A43" s="99" t="s">
        <v>178</v>
      </c>
      <c r="B43" s="100"/>
      <c r="C43" s="100"/>
      <c r="D43" s="100"/>
      <c r="E43" s="100"/>
      <c r="F43" s="100"/>
      <c r="G43" s="100"/>
      <c r="H43" s="100"/>
      <c r="I43" s="101" t="s">
        <v>179</v>
      </c>
      <c r="J43" s="101"/>
      <c r="K43" s="47"/>
      <c r="L43" s="47"/>
      <c r="M43" s="43"/>
      <c r="N43" s="43"/>
      <c r="O43" s="43"/>
      <c r="P43" s="43"/>
      <c r="Q43" s="43"/>
      <c r="R43" s="43"/>
      <c r="S43" s="43"/>
      <c r="T43" s="43"/>
      <c r="U43" s="43"/>
      <c r="V43" s="43"/>
      <c r="W43" s="43"/>
      <c r="X43" s="43"/>
      <c r="Y43" s="43"/>
      <c r="Z43" s="43"/>
      <c r="AA43" s="43"/>
      <c r="AB43" s="43"/>
      <c r="AC43" s="43"/>
      <c r="AD43" s="43"/>
    </row>
    <row r="44" customFormat="false" ht="15" hidden="false" customHeight="true" outlineLevel="0" collapsed="false">
      <c r="A44" s="45" t="s">
        <v>138</v>
      </c>
      <c r="B44" s="45"/>
      <c r="C44" s="45"/>
      <c r="D44" s="45"/>
      <c r="E44" s="45"/>
      <c r="F44" s="45"/>
      <c r="G44" s="45"/>
      <c r="H44" s="45"/>
      <c r="I44" s="45"/>
      <c r="J44" s="45"/>
      <c r="K44" s="47"/>
      <c r="L44" s="47"/>
      <c r="M44" s="43"/>
      <c r="N44" s="43"/>
      <c r="O44" s="43"/>
      <c r="P44" s="43"/>
      <c r="Q44" s="43"/>
      <c r="R44" s="43"/>
      <c r="S44" s="43"/>
      <c r="T44" s="43"/>
      <c r="U44" s="43"/>
      <c r="V44" s="43"/>
      <c r="W44" s="43"/>
      <c r="X44" s="43"/>
      <c r="Y44" s="43"/>
      <c r="Z44" s="43"/>
      <c r="AA44" s="43"/>
      <c r="AB44" s="43"/>
      <c r="AC44" s="43"/>
      <c r="AD44" s="43"/>
    </row>
    <row r="45" customFormat="false" ht="11.25" hidden="false" customHeight="true" outlineLevel="0" collapsed="false">
      <c r="A45" s="100"/>
      <c r="B45" s="48" t="s">
        <v>180</v>
      </c>
      <c r="C45" s="48"/>
      <c r="D45" s="48"/>
      <c r="E45" s="48"/>
      <c r="F45" s="100"/>
      <c r="G45" s="102"/>
      <c r="H45" s="50" t="s">
        <v>181</v>
      </c>
      <c r="I45" s="103" t="str">
        <f aca="false">I3</f>
        <v>Date Here</v>
      </c>
      <c r="J45" s="103"/>
      <c r="K45" s="47"/>
      <c r="L45" s="47"/>
      <c r="M45" s="43"/>
      <c r="N45" s="43"/>
      <c r="O45" s="43"/>
      <c r="P45" s="43"/>
      <c r="Q45" s="43"/>
      <c r="R45" s="43"/>
      <c r="S45" s="43"/>
      <c r="T45" s="43"/>
      <c r="U45" s="43"/>
      <c r="V45" s="43"/>
      <c r="W45" s="43"/>
      <c r="X45" s="43"/>
      <c r="Y45" s="43"/>
      <c r="Z45" s="43"/>
      <c r="AA45" s="43"/>
      <c r="AB45" s="43"/>
      <c r="AC45" s="43"/>
      <c r="AD45" s="43"/>
    </row>
    <row r="46" customFormat="false" ht="16.5" hidden="false" customHeight="true" outlineLevel="0" collapsed="false">
      <c r="A46" s="50" t="s">
        <v>182</v>
      </c>
      <c r="B46" s="104" t="str">
        <f aca="false">B4</f>
        <v>Name Here</v>
      </c>
      <c r="C46" s="104"/>
      <c r="D46" s="104"/>
      <c r="E46" s="105"/>
      <c r="F46" s="52" t="s">
        <v>183</v>
      </c>
      <c r="G46" s="103" t="str">
        <f aca="false">G4</f>
        <v>Age here</v>
      </c>
      <c r="H46" s="52" t="s">
        <v>184</v>
      </c>
      <c r="I46" s="103" t="str">
        <f aca="false">I4</f>
        <v>Gender</v>
      </c>
      <c r="J46" s="106" t="n">
        <f aca="false">D237</f>
        <v>0</v>
      </c>
      <c r="K46" s="47"/>
      <c r="L46" s="47"/>
      <c r="M46" s="43"/>
      <c r="N46" s="43"/>
      <c r="O46" s="43"/>
      <c r="P46" s="43"/>
      <c r="Q46" s="43"/>
      <c r="R46" s="43"/>
      <c r="S46" s="43"/>
      <c r="T46" s="43"/>
      <c r="U46" s="43"/>
      <c r="V46" s="43"/>
      <c r="W46" s="43"/>
      <c r="X46" s="43"/>
      <c r="Y46" s="43"/>
      <c r="Z46" s="43"/>
      <c r="AA46" s="43"/>
      <c r="AB46" s="43"/>
      <c r="AC46" s="43"/>
      <c r="AD46" s="43"/>
    </row>
    <row r="47" customFormat="false" ht="25.5" hidden="false" customHeight="true" outlineLevel="0" collapsed="false">
      <c r="A47" s="60" t="s">
        <v>185</v>
      </c>
      <c r="B47" s="60"/>
      <c r="C47" s="60"/>
      <c r="D47" s="60"/>
      <c r="E47" s="60"/>
      <c r="F47" s="60"/>
      <c r="G47" s="60"/>
      <c r="H47" s="60"/>
      <c r="I47" s="60"/>
      <c r="J47" s="60"/>
      <c r="K47" s="47"/>
      <c r="L47" s="47"/>
      <c r="M47" s="43"/>
      <c r="N47" s="43"/>
      <c r="O47" s="43"/>
      <c r="P47" s="43"/>
      <c r="Q47" s="43"/>
      <c r="R47" s="43"/>
      <c r="S47" s="43"/>
      <c r="T47" s="43"/>
      <c r="U47" s="43"/>
      <c r="V47" s="43"/>
      <c r="W47" s="43"/>
      <c r="X47" s="43"/>
      <c r="Y47" s="43"/>
      <c r="Z47" s="43"/>
      <c r="AA47" s="43"/>
      <c r="AB47" s="43"/>
      <c r="AC47" s="43"/>
      <c r="AD47" s="43"/>
    </row>
    <row r="48" customFormat="false" ht="37.35" hidden="false" customHeight="true" outlineLevel="0" collapsed="false">
      <c r="A48" s="107" t="s">
        <v>186</v>
      </c>
      <c r="B48" s="107" t="n">
        <v>40</v>
      </c>
      <c r="C48" s="108" t="s">
        <v>187</v>
      </c>
      <c r="D48" s="108"/>
      <c r="E48" s="108"/>
      <c r="F48" s="108"/>
      <c r="G48" s="108"/>
      <c r="H48" s="108"/>
      <c r="I48" s="108"/>
      <c r="J48" s="108"/>
      <c r="K48" s="43"/>
      <c r="L48" s="43"/>
      <c r="M48" s="43"/>
      <c r="N48" s="43"/>
      <c r="O48" s="43"/>
      <c r="P48" s="43"/>
      <c r="Q48" s="43"/>
      <c r="R48" s="43"/>
      <c r="S48" s="43"/>
      <c r="T48" s="43"/>
      <c r="U48" s="43"/>
      <c r="V48" s="43"/>
      <c r="W48" s="43"/>
      <c r="X48" s="43"/>
      <c r="Y48" s="43"/>
      <c r="Z48" s="43"/>
      <c r="AA48" s="43"/>
      <c r="AB48" s="43"/>
      <c r="AC48" s="43"/>
      <c r="AD48" s="43"/>
    </row>
    <row r="49" customFormat="false" ht="24.75" hidden="false" customHeight="true" outlineLevel="0" collapsed="false">
      <c r="A49" s="109" t="s">
        <v>188</v>
      </c>
      <c r="B49" s="109"/>
      <c r="C49" s="60" t="s">
        <v>157</v>
      </c>
      <c r="D49" s="61" t="s">
        <v>158</v>
      </c>
      <c r="E49" s="61" t="s">
        <v>159</v>
      </c>
      <c r="F49" s="62" t="s">
        <v>160</v>
      </c>
      <c r="G49" s="61" t="s">
        <v>161</v>
      </c>
      <c r="H49" s="61" t="s">
        <v>162</v>
      </c>
      <c r="I49" s="61" t="s">
        <v>163</v>
      </c>
      <c r="J49" s="61" t="s">
        <v>164</v>
      </c>
      <c r="K49" s="47"/>
      <c r="L49" s="47"/>
      <c r="M49" s="43"/>
      <c r="N49" s="43"/>
      <c r="O49" s="43"/>
      <c r="P49" s="43"/>
      <c r="Q49" s="43"/>
      <c r="R49" s="43"/>
      <c r="S49" s="43"/>
      <c r="T49" s="43"/>
      <c r="U49" s="43"/>
      <c r="V49" s="43"/>
      <c r="W49" s="43"/>
      <c r="X49" s="43"/>
      <c r="Y49" s="43"/>
      <c r="Z49" s="43"/>
      <c r="AA49" s="43"/>
      <c r="AB49" s="43"/>
      <c r="AC49" s="43"/>
      <c r="AD49" s="43"/>
    </row>
    <row r="50" customFormat="false" ht="16.5" hidden="false" customHeight="true" outlineLevel="0" collapsed="false">
      <c r="A50" s="110" t="s">
        <v>189</v>
      </c>
      <c r="B50" s="110"/>
      <c r="C50" s="111" t="s">
        <v>43</v>
      </c>
      <c r="D50" s="66" t="s">
        <v>44</v>
      </c>
      <c r="E50" s="9" t="s">
        <v>45</v>
      </c>
      <c r="F50" s="112" t="n">
        <v>70</v>
      </c>
      <c r="G50" s="113" t="n">
        <v>70</v>
      </c>
      <c r="H50" s="113" t="n">
        <v>70</v>
      </c>
      <c r="I50" s="114" t="n">
        <f aca="false">100-ROUND(((G50/F50)*100),2)</f>
        <v>0</v>
      </c>
      <c r="J50" s="114" t="n">
        <f aca="false">100-ROUND(((H50/F50)*100),2)</f>
        <v>0</v>
      </c>
      <c r="K50" s="43"/>
      <c r="L50" s="43"/>
      <c r="M50" s="43"/>
      <c r="N50" s="43"/>
      <c r="O50" s="43"/>
      <c r="P50" s="43"/>
      <c r="Q50" s="43"/>
      <c r="R50" s="43"/>
      <c r="S50" s="43"/>
      <c r="T50" s="43"/>
      <c r="U50" s="43"/>
      <c r="V50" s="43"/>
      <c r="W50" s="43"/>
      <c r="X50" s="43"/>
      <c r="Y50" s="43"/>
      <c r="Z50" s="43"/>
      <c r="AA50" s="43"/>
      <c r="AB50" s="43"/>
      <c r="AC50" s="43"/>
      <c r="AD50" s="43"/>
    </row>
    <row r="51" customFormat="false" ht="16.5" hidden="false" customHeight="true" outlineLevel="0" collapsed="false">
      <c r="A51" s="110"/>
      <c r="B51" s="110"/>
      <c r="C51" s="111"/>
      <c r="D51" s="66" t="s">
        <v>8</v>
      </c>
      <c r="E51" s="9" t="s">
        <v>47</v>
      </c>
      <c r="F51" s="112" t="n">
        <v>15</v>
      </c>
      <c r="G51" s="113" t="n">
        <v>15</v>
      </c>
      <c r="H51" s="113" t="n">
        <v>15</v>
      </c>
      <c r="I51" s="114" t="n">
        <f aca="false">100-ROUND(((G51/F51)*100),2)</f>
        <v>0</v>
      </c>
      <c r="J51" s="114" t="n">
        <f aca="false">100-ROUND(((H51/F51)*100),2)</f>
        <v>0</v>
      </c>
      <c r="K51" s="43"/>
      <c r="L51" s="43"/>
      <c r="M51" s="43"/>
      <c r="N51" s="43"/>
      <c r="O51" s="43"/>
      <c r="P51" s="43"/>
      <c r="Q51" s="43"/>
      <c r="R51" s="43"/>
      <c r="S51" s="43"/>
      <c r="T51" s="43"/>
      <c r="U51" s="43"/>
      <c r="V51" s="43"/>
      <c r="W51" s="43"/>
      <c r="X51" s="43"/>
      <c r="Y51" s="43"/>
      <c r="Z51" s="43"/>
      <c r="AA51" s="43"/>
      <c r="AB51" s="43"/>
      <c r="AC51" s="43"/>
      <c r="AD51" s="43"/>
    </row>
    <row r="52" customFormat="false" ht="16.5" hidden="false" customHeight="true" outlineLevel="0" collapsed="false">
      <c r="A52" s="110"/>
      <c r="B52" s="110"/>
      <c r="C52" s="111"/>
      <c r="D52" s="66" t="s">
        <v>11</v>
      </c>
      <c r="E52" s="9" t="s">
        <v>49</v>
      </c>
      <c r="F52" s="112" t="n">
        <v>20</v>
      </c>
      <c r="G52" s="113" t="n">
        <v>20</v>
      </c>
      <c r="H52" s="113" t="n">
        <v>20</v>
      </c>
      <c r="I52" s="114" t="n">
        <f aca="false">100-ROUND(((G52/F52)*100),2)</f>
        <v>0</v>
      </c>
      <c r="J52" s="114" t="n">
        <f aca="false">100-ROUND(((H52/F52)*100),2)</f>
        <v>0</v>
      </c>
      <c r="K52" s="43"/>
      <c r="L52" s="43"/>
      <c r="M52" s="43"/>
      <c r="N52" s="43"/>
      <c r="O52" s="43"/>
      <c r="P52" s="43"/>
      <c r="Q52" s="43"/>
      <c r="R52" s="43"/>
      <c r="S52" s="43"/>
      <c r="T52" s="43"/>
      <c r="U52" s="43"/>
      <c r="V52" s="43"/>
      <c r="W52" s="43"/>
      <c r="X52" s="43"/>
      <c r="Y52" s="43"/>
      <c r="Z52" s="43"/>
      <c r="AA52" s="43"/>
      <c r="AB52" s="43"/>
      <c r="AC52" s="43"/>
      <c r="AD52" s="43"/>
    </row>
    <row r="53" customFormat="false" ht="16.5" hidden="false" customHeight="true" outlineLevel="0" collapsed="false">
      <c r="A53" s="110"/>
      <c r="B53" s="110"/>
      <c r="C53" s="111"/>
      <c r="D53" s="66" t="s">
        <v>190</v>
      </c>
      <c r="E53" s="9" t="s">
        <v>52</v>
      </c>
      <c r="F53" s="112" t="n">
        <v>100</v>
      </c>
      <c r="G53" s="113" t="n">
        <v>100</v>
      </c>
      <c r="H53" s="113" t="n">
        <v>100</v>
      </c>
      <c r="I53" s="114" t="n">
        <f aca="false">100-ROUND(((G53/F53)*100),2)</f>
        <v>0</v>
      </c>
      <c r="J53" s="114" t="n">
        <f aca="false">100-ROUND(((H53/F53)*100),2)</f>
        <v>0</v>
      </c>
      <c r="K53" s="43"/>
      <c r="L53" s="43"/>
      <c r="M53" s="43"/>
      <c r="N53" s="43"/>
      <c r="O53" s="43"/>
      <c r="P53" s="43"/>
      <c r="Q53" s="43"/>
      <c r="R53" s="43"/>
      <c r="S53" s="43"/>
      <c r="T53" s="43"/>
      <c r="U53" s="43"/>
      <c r="V53" s="43"/>
      <c r="W53" s="43"/>
      <c r="X53" s="43"/>
      <c r="Y53" s="43"/>
      <c r="Z53" s="43"/>
      <c r="AA53" s="43"/>
      <c r="AB53" s="43"/>
      <c r="AC53" s="43"/>
      <c r="AD53" s="43"/>
    </row>
    <row r="54" customFormat="false" ht="16.5" hidden="false" customHeight="true" outlineLevel="0" collapsed="false">
      <c r="A54" s="110"/>
      <c r="B54" s="110"/>
      <c r="C54" s="111" t="s">
        <v>54</v>
      </c>
      <c r="D54" s="66" t="s">
        <v>8</v>
      </c>
      <c r="E54" s="9" t="s">
        <v>55</v>
      </c>
      <c r="F54" s="112" t="n">
        <v>50</v>
      </c>
      <c r="G54" s="113" t="n">
        <v>50</v>
      </c>
      <c r="H54" s="113" t="n">
        <v>50</v>
      </c>
      <c r="I54" s="114" t="n">
        <f aca="false">100-ROUND(((G54/F54)*100),2)</f>
        <v>0</v>
      </c>
      <c r="J54" s="114" t="n">
        <f aca="false">100-ROUND(((H54/F54)*100),2)</f>
        <v>0</v>
      </c>
      <c r="K54" s="43"/>
      <c r="L54" s="43"/>
      <c r="M54" s="43"/>
      <c r="N54" s="43"/>
      <c r="O54" s="43"/>
      <c r="P54" s="43"/>
      <c r="Q54" s="43"/>
      <c r="R54" s="43"/>
      <c r="S54" s="43"/>
      <c r="T54" s="43"/>
      <c r="U54" s="43"/>
      <c r="V54" s="43"/>
      <c r="W54" s="43"/>
      <c r="X54" s="43"/>
      <c r="Y54" s="43"/>
      <c r="Z54" s="43"/>
      <c r="AA54" s="43"/>
      <c r="AB54" s="43"/>
      <c r="AC54" s="43"/>
      <c r="AD54" s="43"/>
    </row>
    <row r="55" customFormat="false" ht="16.5" hidden="false" customHeight="true" outlineLevel="0" collapsed="false">
      <c r="A55" s="110"/>
      <c r="B55" s="110"/>
      <c r="C55" s="111" t="s">
        <v>57</v>
      </c>
      <c r="D55" s="66" t="s">
        <v>8</v>
      </c>
      <c r="E55" s="9" t="s">
        <v>58</v>
      </c>
      <c r="F55" s="112" t="n">
        <v>80</v>
      </c>
      <c r="G55" s="113" t="n">
        <v>80</v>
      </c>
      <c r="H55" s="113" t="n">
        <v>80</v>
      </c>
      <c r="I55" s="114" t="n">
        <f aca="false">100-ROUND(((G55/F55)*100),2)</f>
        <v>0</v>
      </c>
      <c r="J55" s="114" t="n">
        <f aca="false">100-ROUND(((H55/F55)*100),2)</f>
        <v>0</v>
      </c>
      <c r="K55" s="43"/>
      <c r="L55" s="43"/>
      <c r="M55" s="43"/>
      <c r="N55" s="43"/>
      <c r="O55" s="43"/>
      <c r="P55" s="43"/>
      <c r="Q55" s="43"/>
      <c r="R55" s="43"/>
      <c r="S55" s="43"/>
      <c r="T55" s="43"/>
      <c r="U55" s="43"/>
      <c r="V55" s="43"/>
      <c r="W55" s="43"/>
      <c r="X55" s="43"/>
      <c r="Y55" s="43"/>
      <c r="Z55" s="43"/>
      <c r="AA55" s="43"/>
      <c r="AB55" s="43"/>
      <c r="AC55" s="43"/>
      <c r="AD55" s="43"/>
    </row>
    <row r="56" customFormat="false" ht="16.5" hidden="false" customHeight="true" outlineLevel="0" collapsed="false">
      <c r="A56" s="110"/>
      <c r="B56" s="110"/>
      <c r="C56" s="115" t="s">
        <v>191</v>
      </c>
      <c r="D56" s="115"/>
      <c r="E56" s="115"/>
      <c r="F56" s="115"/>
      <c r="G56" s="115"/>
      <c r="H56" s="115"/>
      <c r="I56" s="114" t="n">
        <f aca="false">(I50+I51+I52+I53+I54+I55)/6</f>
        <v>0</v>
      </c>
      <c r="J56" s="114" t="n">
        <f aca="false">(J50+J51+J52+J53+J54+J55)/6</f>
        <v>0</v>
      </c>
      <c r="K56" s="43"/>
      <c r="L56" s="43"/>
      <c r="M56" s="43"/>
      <c r="N56" s="43"/>
      <c r="O56" s="43"/>
      <c r="P56" s="43"/>
      <c r="Q56" s="43"/>
      <c r="R56" s="43"/>
      <c r="S56" s="43"/>
      <c r="T56" s="43"/>
      <c r="U56" s="43"/>
      <c r="V56" s="43"/>
      <c r="W56" s="43"/>
      <c r="X56" s="43"/>
      <c r="Y56" s="43"/>
      <c r="Z56" s="43"/>
      <c r="AA56" s="43"/>
      <c r="AB56" s="43"/>
      <c r="AC56" s="43"/>
      <c r="AD56" s="43"/>
    </row>
    <row r="57" customFormat="false" ht="16.5" hidden="false" customHeight="true" outlineLevel="0" collapsed="false">
      <c r="A57" s="110"/>
      <c r="B57" s="110"/>
      <c r="C57" s="116" t="s">
        <v>192</v>
      </c>
      <c r="D57" s="116"/>
      <c r="E57" s="116"/>
      <c r="F57" s="116"/>
      <c r="G57" s="116"/>
      <c r="H57" s="116"/>
      <c r="I57" s="114" t="n">
        <f aca="false">ROUND(I56*30/55, 2)</f>
        <v>0</v>
      </c>
      <c r="J57" s="114" t="n">
        <f aca="false">ROUND(J56*30/55, 2)</f>
        <v>0</v>
      </c>
      <c r="K57" s="43"/>
      <c r="L57" s="43"/>
      <c r="M57" s="43"/>
      <c r="N57" s="43"/>
      <c r="O57" s="43"/>
      <c r="P57" s="43"/>
      <c r="Q57" s="43"/>
      <c r="R57" s="43"/>
      <c r="S57" s="43"/>
      <c r="T57" s="43"/>
      <c r="U57" s="43"/>
      <c r="V57" s="43"/>
      <c r="W57" s="43"/>
      <c r="X57" s="43"/>
      <c r="Y57" s="43"/>
      <c r="Z57" s="43"/>
      <c r="AA57" s="43"/>
      <c r="AB57" s="43"/>
      <c r="AC57" s="43"/>
      <c r="AD57" s="43"/>
    </row>
    <row r="58" customFormat="false" ht="16.5" hidden="false" customHeight="true" outlineLevel="0" collapsed="false">
      <c r="A58" s="110" t="s">
        <v>193</v>
      </c>
      <c r="B58" s="110"/>
      <c r="C58" s="117" t="s">
        <v>59</v>
      </c>
      <c r="D58" s="66" t="s">
        <v>8</v>
      </c>
      <c r="E58" s="9" t="s">
        <v>60</v>
      </c>
      <c r="F58" s="112" t="n">
        <v>90</v>
      </c>
      <c r="G58" s="113" t="n">
        <v>90</v>
      </c>
      <c r="H58" s="113" t="n">
        <v>90</v>
      </c>
      <c r="I58" s="114" t="n">
        <f aca="false">100-ROUND(((G58/F58)*100),2)</f>
        <v>0</v>
      </c>
      <c r="J58" s="114" t="n">
        <f aca="false">100-ROUND(((H58/F58)*100),2)</f>
        <v>0</v>
      </c>
      <c r="K58" s="43"/>
      <c r="L58" s="43"/>
      <c r="M58" s="43"/>
      <c r="N58" s="43"/>
      <c r="O58" s="43"/>
      <c r="P58" s="43"/>
      <c r="Q58" s="43"/>
      <c r="R58" s="43"/>
      <c r="S58" s="43"/>
      <c r="T58" s="43"/>
      <c r="U58" s="43"/>
      <c r="V58" s="43"/>
      <c r="W58" s="43"/>
      <c r="X58" s="43"/>
      <c r="Y58" s="43"/>
      <c r="Z58" s="43"/>
      <c r="AA58" s="43"/>
      <c r="AB58" s="43"/>
      <c r="AC58" s="43"/>
      <c r="AD58" s="43"/>
    </row>
    <row r="59" customFormat="false" ht="16.5" hidden="false" customHeight="true" outlineLevel="0" collapsed="false">
      <c r="A59" s="110"/>
      <c r="B59" s="110"/>
      <c r="C59" s="117"/>
      <c r="D59" s="66" t="s">
        <v>11</v>
      </c>
      <c r="E59" s="9" t="s">
        <v>61</v>
      </c>
      <c r="F59" s="112" t="n">
        <v>30</v>
      </c>
      <c r="G59" s="113" t="n">
        <v>30</v>
      </c>
      <c r="H59" s="113" t="n">
        <v>30</v>
      </c>
      <c r="I59" s="114" t="n">
        <f aca="false">100-ROUND(((G59/F59)*100),2)</f>
        <v>0</v>
      </c>
      <c r="J59" s="114" t="n">
        <f aca="false">100-ROUND(((H59/F59)*100),2)</f>
        <v>0</v>
      </c>
      <c r="K59" s="43"/>
      <c r="L59" s="43"/>
      <c r="M59" s="43"/>
      <c r="N59" s="43"/>
      <c r="O59" s="43"/>
      <c r="P59" s="43"/>
      <c r="Q59" s="43"/>
      <c r="R59" s="43"/>
      <c r="S59" s="43"/>
      <c r="T59" s="43"/>
      <c r="U59" s="43"/>
      <c r="V59" s="43"/>
      <c r="W59" s="43"/>
      <c r="X59" s="43"/>
      <c r="Y59" s="43"/>
      <c r="Z59" s="43"/>
      <c r="AA59" s="43"/>
      <c r="AB59" s="43"/>
      <c r="AC59" s="43"/>
      <c r="AD59" s="43"/>
    </row>
    <row r="60" customFormat="false" ht="16.5" hidden="false" customHeight="true" outlineLevel="0" collapsed="false">
      <c r="A60" s="110"/>
      <c r="B60" s="110"/>
      <c r="C60" s="117" t="s">
        <v>63</v>
      </c>
      <c r="D60" s="66" t="s">
        <v>8</v>
      </c>
      <c r="E60" s="9" t="s">
        <v>64</v>
      </c>
      <c r="F60" s="112" t="n">
        <v>90</v>
      </c>
      <c r="G60" s="113" t="n">
        <v>90</v>
      </c>
      <c r="H60" s="113" t="n">
        <v>90</v>
      </c>
      <c r="I60" s="114" t="n">
        <f aca="false">100-ROUND(((G60/F60)*100),2)</f>
        <v>0</v>
      </c>
      <c r="J60" s="114" t="n">
        <f aca="false">100-ROUND(((H60/F60)*100),2)</f>
        <v>0</v>
      </c>
      <c r="K60" s="43"/>
      <c r="L60" s="43"/>
      <c r="M60" s="43"/>
      <c r="N60" s="43"/>
      <c r="O60" s="43"/>
      <c r="P60" s="43"/>
      <c r="Q60" s="43"/>
      <c r="R60" s="43"/>
      <c r="S60" s="43"/>
      <c r="T60" s="43"/>
      <c r="U60" s="43"/>
      <c r="V60" s="43"/>
      <c r="W60" s="43"/>
      <c r="X60" s="43"/>
      <c r="Y60" s="43"/>
      <c r="Z60" s="43"/>
      <c r="AA60" s="43"/>
      <c r="AB60" s="43"/>
      <c r="AC60" s="43"/>
      <c r="AD60" s="43"/>
    </row>
    <row r="61" customFormat="false" ht="16.5" hidden="false" customHeight="true" outlineLevel="0" collapsed="false">
      <c r="A61" s="110"/>
      <c r="B61" s="110"/>
      <c r="C61" s="117" t="s">
        <v>66</v>
      </c>
      <c r="D61" s="66" t="s">
        <v>8</v>
      </c>
      <c r="E61" s="9" t="s">
        <v>67</v>
      </c>
      <c r="F61" s="112" t="n">
        <v>90</v>
      </c>
      <c r="G61" s="113" t="n">
        <v>90</v>
      </c>
      <c r="H61" s="113" t="n">
        <v>90</v>
      </c>
      <c r="I61" s="114" t="n">
        <f aca="false">100-ROUND(((G61/F61)*100),2)</f>
        <v>0</v>
      </c>
      <c r="J61" s="114" t="n">
        <f aca="false">100-ROUND(((H61/F61)*100),2)</f>
        <v>0</v>
      </c>
      <c r="K61" s="43"/>
      <c r="L61" s="43"/>
      <c r="M61" s="43"/>
      <c r="N61" s="43"/>
      <c r="O61" s="43"/>
      <c r="P61" s="43"/>
      <c r="Q61" s="43"/>
      <c r="R61" s="43"/>
      <c r="S61" s="43"/>
      <c r="T61" s="43"/>
      <c r="U61" s="43"/>
      <c r="V61" s="43"/>
      <c r="W61" s="43"/>
      <c r="X61" s="43"/>
      <c r="Y61" s="43"/>
      <c r="Z61" s="43"/>
      <c r="AA61" s="43"/>
      <c r="AB61" s="43"/>
      <c r="AC61" s="43"/>
      <c r="AD61" s="43"/>
    </row>
    <row r="62" customFormat="false" ht="16.5" hidden="false" customHeight="true" outlineLevel="0" collapsed="false">
      <c r="A62" s="110"/>
      <c r="B62" s="110"/>
      <c r="C62" s="117"/>
      <c r="D62" s="66" t="s">
        <v>70</v>
      </c>
      <c r="E62" s="9" t="s">
        <v>71</v>
      </c>
      <c r="F62" s="112" t="n">
        <v>10</v>
      </c>
      <c r="G62" s="113" t="n">
        <v>10</v>
      </c>
      <c r="H62" s="113" t="n">
        <v>10</v>
      </c>
      <c r="I62" s="114" t="n">
        <f aca="false">100-ROUND(((G62/F62)*100),2)</f>
        <v>0</v>
      </c>
      <c r="J62" s="114" t="n">
        <f aca="false">100-ROUND(((H62/F62)*100),2)</f>
        <v>0</v>
      </c>
      <c r="K62" s="43"/>
      <c r="L62" s="43"/>
      <c r="M62" s="43"/>
      <c r="N62" s="43"/>
      <c r="O62" s="43"/>
      <c r="P62" s="43"/>
      <c r="Q62" s="43"/>
      <c r="R62" s="43"/>
      <c r="S62" s="43"/>
      <c r="T62" s="43"/>
      <c r="U62" s="43"/>
      <c r="V62" s="43"/>
      <c r="W62" s="43"/>
      <c r="X62" s="43"/>
      <c r="Y62" s="43"/>
      <c r="Z62" s="43"/>
      <c r="AA62" s="43"/>
      <c r="AB62" s="43"/>
      <c r="AC62" s="43"/>
      <c r="AD62" s="43"/>
    </row>
    <row r="63" customFormat="false" ht="16.5" hidden="false" customHeight="true" outlineLevel="0" collapsed="false">
      <c r="A63" s="110"/>
      <c r="B63" s="110"/>
      <c r="C63" s="118" t="s">
        <v>194</v>
      </c>
      <c r="D63" s="118"/>
      <c r="E63" s="118"/>
      <c r="F63" s="118"/>
      <c r="G63" s="118"/>
      <c r="H63" s="118"/>
      <c r="I63" s="114" t="n">
        <f aca="false">(I58+I59+I60+I61+I62) /5</f>
        <v>0</v>
      </c>
      <c r="J63" s="114" t="n">
        <f aca="false">(J58+J59+J60+J61+J62) /5</f>
        <v>0</v>
      </c>
      <c r="K63" s="43"/>
      <c r="L63" s="43"/>
      <c r="M63" s="43"/>
      <c r="N63" s="43"/>
      <c r="O63" s="43"/>
      <c r="P63" s="43"/>
      <c r="Q63" s="43"/>
      <c r="R63" s="43"/>
      <c r="S63" s="43"/>
      <c r="T63" s="43"/>
      <c r="U63" s="43"/>
      <c r="V63" s="43"/>
      <c r="W63" s="43"/>
      <c r="X63" s="43"/>
      <c r="Y63" s="43"/>
      <c r="Z63" s="43"/>
      <c r="AA63" s="43"/>
      <c r="AB63" s="43"/>
      <c r="AC63" s="43"/>
      <c r="AD63" s="43"/>
    </row>
    <row r="64" customFormat="false" ht="16.5" hidden="false" customHeight="true" outlineLevel="0" collapsed="false">
      <c r="A64" s="110"/>
      <c r="B64" s="110"/>
      <c r="C64" s="119" t="s">
        <v>195</v>
      </c>
      <c r="D64" s="119"/>
      <c r="E64" s="119"/>
      <c r="F64" s="119"/>
      <c r="G64" s="119"/>
      <c r="H64" s="119"/>
      <c r="I64" s="114" t="n">
        <f aca="false">ROUND(I63*15/55, 2)</f>
        <v>0</v>
      </c>
      <c r="J64" s="114" t="n">
        <f aca="false">ROUND(J63*15/55, 2)</f>
        <v>0</v>
      </c>
      <c r="K64" s="43"/>
      <c r="L64" s="43"/>
      <c r="M64" s="43"/>
      <c r="N64" s="43"/>
      <c r="O64" s="43"/>
      <c r="P64" s="43"/>
      <c r="Q64" s="43"/>
      <c r="R64" s="43"/>
      <c r="S64" s="43"/>
      <c r="T64" s="43"/>
      <c r="U64" s="43"/>
      <c r="V64" s="43"/>
      <c r="W64" s="43"/>
      <c r="X64" s="43"/>
      <c r="Y64" s="43"/>
      <c r="Z64" s="43"/>
      <c r="AA64" s="43"/>
      <c r="AB64" s="43"/>
      <c r="AC64" s="43"/>
      <c r="AD64" s="43"/>
    </row>
    <row r="65" customFormat="false" ht="16.5" hidden="false" customHeight="true" outlineLevel="0" collapsed="false">
      <c r="A65" s="110" t="s">
        <v>196</v>
      </c>
      <c r="B65" s="110"/>
      <c r="C65" s="120" t="s">
        <v>73</v>
      </c>
      <c r="D65" s="66" t="s">
        <v>8</v>
      </c>
      <c r="E65" s="9" t="s">
        <v>74</v>
      </c>
      <c r="F65" s="112" t="n">
        <v>90</v>
      </c>
      <c r="G65" s="113" t="n">
        <v>90</v>
      </c>
      <c r="H65" s="113" t="n">
        <v>90</v>
      </c>
      <c r="I65" s="114" t="n">
        <f aca="false">100-ROUND(((G65/F65)*100),2)</f>
        <v>0</v>
      </c>
      <c r="J65" s="114" t="n">
        <f aca="false">100-ROUND(((H65/F65)*100),2)</f>
        <v>0</v>
      </c>
      <c r="K65" s="43"/>
      <c r="L65" s="43"/>
      <c r="M65" s="43"/>
      <c r="N65" s="43"/>
      <c r="O65" s="43"/>
      <c r="P65" s="43"/>
      <c r="Q65" s="43"/>
      <c r="R65" s="43"/>
      <c r="S65" s="43"/>
      <c r="T65" s="43"/>
      <c r="U65" s="43"/>
      <c r="V65" s="43"/>
      <c r="W65" s="43"/>
      <c r="X65" s="43"/>
      <c r="Y65" s="43"/>
      <c r="Z65" s="43"/>
      <c r="AA65" s="43"/>
      <c r="AB65" s="43"/>
      <c r="AC65" s="43"/>
      <c r="AD65" s="43"/>
    </row>
    <row r="66" customFormat="false" ht="16.5" hidden="false" customHeight="true" outlineLevel="0" collapsed="false">
      <c r="A66" s="110"/>
      <c r="B66" s="110"/>
      <c r="C66" s="120"/>
      <c r="D66" s="66" t="s">
        <v>11</v>
      </c>
      <c r="E66" s="9" t="s">
        <v>76</v>
      </c>
      <c r="F66" s="112" t="n">
        <v>30</v>
      </c>
      <c r="G66" s="113" t="n">
        <v>30</v>
      </c>
      <c r="H66" s="113" t="n">
        <v>30</v>
      </c>
      <c r="I66" s="114" t="n">
        <f aca="false">100-ROUND(((G66/F66)*100),2)</f>
        <v>0</v>
      </c>
      <c r="J66" s="114" t="n">
        <f aca="false">100-ROUND(((H66/F66)*100),2)</f>
        <v>0</v>
      </c>
      <c r="K66" s="43"/>
      <c r="L66" s="43"/>
      <c r="M66" s="43"/>
      <c r="N66" s="43"/>
      <c r="O66" s="43"/>
      <c r="P66" s="43"/>
      <c r="Q66" s="43"/>
      <c r="R66" s="43"/>
      <c r="S66" s="43"/>
      <c r="T66" s="43"/>
      <c r="U66" s="43"/>
      <c r="V66" s="43"/>
      <c r="W66" s="43"/>
      <c r="X66" s="43"/>
      <c r="Y66" s="43"/>
      <c r="Z66" s="43"/>
      <c r="AA66" s="43"/>
      <c r="AB66" s="43"/>
      <c r="AC66" s="43"/>
      <c r="AD66" s="43"/>
    </row>
    <row r="67" customFormat="false" ht="16.5" hidden="false" customHeight="true" outlineLevel="0" collapsed="false">
      <c r="A67" s="110"/>
      <c r="B67" s="110"/>
      <c r="C67" s="120" t="s">
        <v>78</v>
      </c>
      <c r="D67" s="66" t="s">
        <v>8</v>
      </c>
      <c r="E67" s="9" t="s">
        <v>79</v>
      </c>
      <c r="F67" s="112" t="n">
        <v>90</v>
      </c>
      <c r="G67" s="113" t="n">
        <v>90</v>
      </c>
      <c r="H67" s="113" t="n">
        <v>90</v>
      </c>
      <c r="I67" s="114" t="n">
        <f aca="false">100-ROUND(((G67/F67)*100),2)</f>
        <v>0</v>
      </c>
      <c r="J67" s="114" t="n">
        <f aca="false">100-ROUND(((H67/F67)*100),2)</f>
        <v>0</v>
      </c>
      <c r="K67" s="43"/>
      <c r="L67" s="43"/>
      <c r="M67" s="43"/>
      <c r="N67" s="43"/>
      <c r="O67" s="43"/>
      <c r="P67" s="43"/>
      <c r="Q67" s="43"/>
      <c r="R67" s="43"/>
      <c r="S67" s="43"/>
      <c r="T67" s="43"/>
      <c r="U67" s="43"/>
      <c r="V67" s="43"/>
      <c r="W67" s="43"/>
      <c r="X67" s="43"/>
      <c r="Y67" s="43"/>
      <c r="Z67" s="43"/>
      <c r="AA67" s="43"/>
      <c r="AB67" s="43"/>
      <c r="AC67" s="43"/>
      <c r="AD67" s="43"/>
    </row>
    <row r="68" customFormat="false" ht="16.5" hidden="false" customHeight="true" outlineLevel="0" collapsed="false">
      <c r="A68" s="110"/>
      <c r="B68" s="110"/>
      <c r="C68" s="120" t="s">
        <v>82</v>
      </c>
      <c r="D68" s="66" t="s">
        <v>8</v>
      </c>
      <c r="E68" s="9" t="s">
        <v>83</v>
      </c>
      <c r="F68" s="112" t="n">
        <v>90</v>
      </c>
      <c r="G68" s="113" t="n">
        <v>90</v>
      </c>
      <c r="H68" s="113" t="n">
        <v>90</v>
      </c>
      <c r="I68" s="114" t="n">
        <f aca="false">100-ROUND(((G68/F68)*100),2)</f>
        <v>0</v>
      </c>
      <c r="J68" s="114" t="n">
        <f aca="false">100-ROUND(((H68/F68)*100),2)</f>
        <v>0</v>
      </c>
      <c r="K68" s="43"/>
      <c r="L68" s="43"/>
      <c r="M68" s="43"/>
      <c r="N68" s="43"/>
      <c r="O68" s="43"/>
      <c r="P68" s="43"/>
      <c r="Q68" s="43"/>
      <c r="R68" s="43"/>
      <c r="S68" s="43"/>
      <c r="T68" s="43"/>
      <c r="U68" s="43"/>
      <c r="V68" s="43"/>
      <c r="W68" s="43"/>
      <c r="X68" s="43"/>
      <c r="Y68" s="43"/>
      <c r="Z68" s="43"/>
      <c r="AA68" s="43"/>
      <c r="AB68" s="43"/>
      <c r="AC68" s="43"/>
      <c r="AD68" s="43"/>
    </row>
    <row r="69" customFormat="false" ht="16.5" hidden="false" customHeight="true" outlineLevel="0" collapsed="false">
      <c r="A69" s="110"/>
      <c r="B69" s="110"/>
      <c r="C69" s="120"/>
      <c r="D69" s="66" t="s">
        <v>70</v>
      </c>
      <c r="E69" s="9" t="s">
        <v>85</v>
      </c>
      <c r="F69" s="112" t="n">
        <v>10</v>
      </c>
      <c r="G69" s="113" t="n">
        <v>10</v>
      </c>
      <c r="H69" s="113" t="n">
        <v>10</v>
      </c>
      <c r="I69" s="114" t="n">
        <f aca="false">100-ROUND(((G69/F69)*100),2)</f>
        <v>0</v>
      </c>
      <c r="J69" s="114" t="n">
        <f aca="false">100-ROUND(((H69/F69)*100),2)</f>
        <v>0</v>
      </c>
      <c r="K69" s="43"/>
      <c r="L69" s="43"/>
      <c r="M69" s="43"/>
      <c r="N69" s="43"/>
      <c r="O69" s="43"/>
      <c r="P69" s="43"/>
      <c r="Q69" s="43"/>
      <c r="R69" s="43"/>
      <c r="S69" s="43"/>
      <c r="T69" s="43"/>
      <c r="U69" s="43"/>
      <c r="V69" s="43"/>
      <c r="W69" s="43"/>
      <c r="X69" s="43"/>
      <c r="Y69" s="43"/>
      <c r="Z69" s="43"/>
      <c r="AA69" s="43"/>
      <c r="AB69" s="43"/>
      <c r="AC69" s="43"/>
      <c r="AD69" s="43"/>
    </row>
    <row r="70" customFormat="false" ht="16.5" hidden="false" customHeight="true" outlineLevel="0" collapsed="false">
      <c r="A70" s="110"/>
      <c r="B70" s="110"/>
      <c r="C70" s="115" t="s">
        <v>197</v>
      </c>
      <c r="D70" s="115"/>
      <c r="E70" s="115"/>
      <c r="F70" s="115"/>
      <c r="G70" s="115"/>
      <c r="H70" s="115"/>
      <c r="I70" s="114" t="n">
        <f aca="false">(I65+I66+I67+I68+I69) /5</f>
        <v>0</v>
      </c>
      <c r="J70" s="114" t="n">
        <f aca="false">(J65+J66+J67+J68+J69) /5</f>
        <v>0</v>
      </c>
      <c r="K70" s="43"/>
      <c r="L70" s="43"/>
      <c r="M70" s="43"/>
      <c r="N70" s="43"/>
      <c r="O70" s="43"/>
      <c r="P70" s="43"/>
      <c r="Q70" s="43"/>
      <c r="R70" s="43"/>
      <c r="S70" s="43"/>
      <c r="T70" s="43"/>
      <c r="U70" s="43"/>
      <c r="V70" s="43"/>
      <c r="W70" s="43"/>
      <c r="X70" s="43"/>
      <c r="Y70" s="43"/>
      <c r="Z70" s="43"/>
      <c r="AA70" s="43"/>
      <c r="AB70" s="43"/>
      <c r="AC70" s="43"/>
      <c r="AD70" s="43"/>
    </row>
    <row r="71" customFormat="false" ht="16.5" hidden="false" customHeight="true" outlineLevel="0" collapsed="false">
      <c r="A71" s="110"/>
      <c r="B71" s="110"/>
      <c r="C71" s="116" t="s">
        <v>198</v>
      </c>
      <c r="D71" s="116"/>
      <c r="E71" s="116"/>
      <c r="F71" s="116"/>
      <c r="G71" s="116"/>
      <c r="H71" s="116"/>
      <c r="I71" s="114" t="n">
        <f aca="false">ROUND(I70*5/55, 2)</f>
        <v>0</v>
      </c>
      <c r="J71" s="114" t="n">
        <f aca="false">ROUND(J70*5/55, 2)</f>
        <v>0</v>
      </c>
      <c r="K71" s="43"/>
      <c r="L71" s="43"/>
      <c r="M71" s="43"/>
      <c r="N71" s="43"/>
      <c r="O71" s="43"/>
      <c r="P71" s="43"/>
      <c r="Q71" s="43"/>
      <c r="R71" s="43"/>
      <c r="S71" s="43"/>
      <c r="T71" s="43"/>
      <c r="U71" s="43"/>
      <c r="V71" s="43"/>
      <c r="W71" s="43"/>
      <c r="X71" s="43"/>
      <c r="Y71" s="43"/>
      <c r="Z71" s="43"/>
      <c r="AA71" s="43"/>
      <c r="AB71" s="43"/>
      <c r="AC71" s="43"/>
      <c r="AD71" s="43"/>
    </row>
    <row r="72" customFormat="false" ht="16.5" hidden="false" customHeight="true" outlineLevel="0" collapsed="false">
      <c r="A72" s="110" t="s">
        <v>199</v>
      </c>
      <c r="B72" s="110"/>
      <c r="C72" s="121" t="s">
        <v>87</v>
      </c>
      <c r="D72" s="66" t="s">
        <v>8</v>
      </c>
      <c r="E72" s="9" t="s">
        <v>88</v>
      </c>
      <c r="F72" s="112" t="n">
        <v>90</v>
      </c>
      <c r="G72" s="113" t="n">
        <v>90</v>
      </c>
      <c r="H72" s="113" t="n">
        <v>90</v>
      </c>
      <c r="I72" s="114" t="n">
        <f aca="false">100-ROUND(((G72/F72)*100),2)</f>
        <v>0</v>
      </c>
      <c r="J72" s="114" t="n">
        <f aca="false">100-ROUND(((H72/F72)*100),2)</f>
        <v>0</v>
      </c>
      <c r="K72" s="43"/>
      <c r="L72" s="43"/>
      <c r="M72" s="43"/>
      <c r="N72" s="43"/>
      <c r="O72" s="43"/>
      <c r="P72" s="43"/>
      <c r="Q72" s="43"/>
      <c r="R72" s="43"/>
      <c r="S72" s="43"/>
      <c r="T72" s="43"/>
      <c r="U72" s="43"/>
      <c r="V72" s="43"/>
      <c r="W72" s="43"/>
      <c r="X72" s="43"/>
      <c r="Y72" s="43"/>
      <c r="Z72" s="43"/>
      <c r="AA72" s="43"/>
      <c r="AB72" s="43"/>
      <c r="AC72" s="43"/>
      <c r="AD72" s="43"/>
    </row>
    <row r="73" customFormat="false" ht="16.5" hidden="false" customHeight="true" outlineLevel="0" collapsed="false">
      <c r="A73" s="110"/>
      <c r="B73" s="110"/>
      <c r="C73" s="121"/>
      <c r="D73" s="66" t="s">
        <v>11</v>
      </c>
      <c r="E73" s="9" t="s">
        <v>90</v>
      </c>
      <c r="F73" s="112" t="n">
        <v>30</v>
      </c>
      <c r="G73" s="113" t="n">
        <v>30</v>
      </c>
      <c r="H73" s="113" t="n">
        <v>30</v>
      </c>
      <c r="I73" s="114" t="n">
        <f aca="false">100-ROUND(((G73/F73)*100),2)</f>
        <v>0</v>
      </c>
      <c r="J73" s="114" t="n">
        <f aca="false">100-ROUND(((H73/F73)*100),2)</f>
        <v>0</v>
      </c>
      <c r="K73" s="43"/>
      <c r="L73" s="43"/>
      <c r="M73" s="43"/>
      <c r="N73" s="43"/>
      <c r="O73" s="43"/>
      <c r="P73" s="43"/>
      <c r="Q73" s="43"/>
      <c r="R73" s="43"/>
      <c r="S73" s="43"/>
      <c r="T73" s="43"/>
      <c r="U73" s="43"/>
      <c r="V73" s="43"/>
      <c r="W73" s="43"/>
      <c r="X73" s="43"/>
      <c r="Y73" s="43"/>
      <c r="Z73" s="43"/>
      <c r="AA73" s="43"/>
      <c r="AB73" s="43"/>
      <c r="AC73" s="43"/>
      <c r="AD73" s="43"/>
    </row>
    <row r="74" customFormat="false" ht="16.5" hidden="false" customHeight="true" outlineLevel="0" collapsed="false">
      <c r="A74" s="110"/>
      <c r="B74" s="110"/>
      <c r="C74" s="122" t="s">
        <v>91</v>
      </c>
      <c r="D74" s="66" t="s">
        <v>8</v>
      </c>
      <c r="E74" s="9" t="s">
        <v>92</v>
      </c>
      <c r="F74" s="112" t="n">
        <v>90</v>
      </c>
      <c r="G74" s="113" t="n">
        <v>90</v>
      </c>
      <c r="H74" s="113" t="n">
        <v>90</v>
      </c>
      <c r="I74" s="114" t="n">
        <f aca="false">100-ROUND(((G74/F74)*100),2)</f>
        <v>0</v>
      </c>
      <c r="J74" s="114" t="n">
        <f aca="false">100-ROUND(((H74/F74)*100),2)</f>
        <v>0</v>
      </c>
      <c r="K74" s="43"/>
      <c r="L74" s="43"/>
      <c r="M74" s="43"/>
      <c r="N74" s="43"/>
      <c r="O74" s="43"/>
      <c r="P74" s="43"/>
      <c r="Q74" s="43"/>
      <c r="R74" s="43"/>
      <c r="S74" s="43"/>
      <c r="T74" s="43"/>
      <c r="U74" s="43"/>
      <c r="V74" s="43"/>
      <c r="W74" s="43"/>
      <c r="X74" s="43"/>
      <c r="Y74" s="43"/>
      <c r="Z74" s="43"/>
      <c r="AA74" s="43"/>
      <c r="AB74" s="43"/>
      <c r="AC74" s="43"/>
      <c r="AD74" s="43"/>
    </row>
    <row r="75" customFormat="false" ht="16.5" hidden="false" customHeight="true" outlineLevel="0" collapsed="false">
      <c r="A75" s="110"/>
      <c r="B75" s="110"/>
      <c r="C75" s="122" t="s">
        <v>95</v>
      </c>
      <c r="D75" s="66" t="s">
        <v>8</v>
      </c>
      <c r="E75" s="9" t="s">
        <v>96</v>
      </c>
      <c r="F75" s="112" t="n">
        <v>90</v>
      </c>
      <c r="G75" s="113" t="n">
        <v>90</v>
      </c>
      <c r="H75" s="113" t="n">
        <v>90</v>
      </c>
      <c r="I75" s="114" t="n">
        <f aca="false">100-ROUND(((G75/F75)*100),2)</f>
        <v>0</v>
      </c>
      <c r="J75" s="114" t="n">
        <f aca="false">100-ROUND(((H75/F75)*100),2)</f>
        <v>0</v>
      </c>
      <c r="K75" s="43"/>
      <c r="L75" s="43"/>
      <c r="M75" s="43"/>
      <c r="N75" s="43"/>
      <c r="O75" s="43"/>
      <c r="P75" s="43"/>
      <c r="Q75" s="43"/>
      <c r="R75" s="43"/>
      <c r="S75" s="43"/>
      <c r="T75" s="43"/>
      <c r="U75" s="43"/>
      <c r="V75" s="43"/>
      <c r="W75" s="43"/>
      <c r="X75" s="43"/>
      <c r="Y75" s="43"/>
      <c r="Z75" s="43"/>
      <c r="AA75" s="43"/>
      <c r="AB75" s="43"/>
      <c r="AC75" s="43"/>
      <c r="AD75" s="43"/>
    </row>
    <row r="76" customFormat="false" ht="16.5" hidden="false" customHeight="true" outlineLevel="0" collapsed="false">
      <c r="A76" s="110"/>
      <c r="B76" s="110"/>
      <c r="C76" s="122"/>
      <c r="D76" s="66" t="s">
        <v>70</v>
      </c>
      <c r="E76" s="9" t="s">
        <v>98</v>
      </c>
      <c r="F76" s="112" t="n">
        <v>10</v>
      </c>
      <c r="G76" s="113" t="n">
        <v>10</v>
      </c>
      <c r="H76" s="113" t="n">
        <v>10</v>
      </c>
      <c r="I76" s="114" t="n">
        <f aca="false">100-ROUND(((G76/F76)*100),2)</f>
        <v>0</v>
      </c>
      <c r="J76" s="114" t="n">
        <f aca="false">100-ROUND(((H76/F76)*100),2)</f>
        <v>0</v>
      </c>
      <c r="K76" s="43"/>
      <c r="L76" s="43"/>
      <c r="M76" s="43"/>
      <c r="N76" s="43"/>
      <c r="O76" s="43"/>
      <c r="P76" s="43"/>
      <c r="Q76" s="43"/>
      <c r="R76" s="43"/>
      <c r="S76" s="43"/>
      <c r="T76" s="43"/>
      <c r="U76" s="43"/>
      <c r="V76" s="43"/>
      <c r="W76" s="43"/>
      <c r="X76" s="43"/>
      <c r="Y76" s="43"/>
      <c r="Z76" s="43"/>
      <c r="AA76" s="43"/>
      <c r="AB76" s="43"/>
      <c r="AC76" s="43"/>
      <c r="AD76" s="43"/>
    </row>
    <row r="77" customFormat="false" ht="16.5" hidden="false" customHeight="true" outlineLevel="0" collapsed="false">
      <c r="A77" s="110"/>
      <c r="B77" s="110"/>
      <c r="C77" s="118" t="s">
        <v>200</v>
      </c>
      <c r="D77" s="118"/>
      <c r="E77" s="118"/>
      <c r="F77" s="118"/>
      <c r="G77" s="118"/>
      <c r="H77" s="118"/>
      <c r="I77" s="114" t="n">
        <f aca="false">(I72+I73+I74+I75+I76) /5</f>
        <v>0</v>
      </c>
      <c r="J77" s="114" t="n">
        <f aca="false">(J72+J73+J74+J75+J76) /5</f>
        <v>0</v>
      </c>
      <c r="K77" s="43"/>
      <c r="L77" s="43"/>
      <c r="M77" s="43"/>
      <c r="N77" s="43"/>
      <c r="O77" s="43"/>
      <c r="P77" s="43"/>
      <c r="Q77" s="43"/>
      <c r="R77" s="43"/>
      <c r="S77" s="43"/>
      <c r="T77" s="43"/>
      <c r="U77" s="43"/>
      <c r="V77" s="43"/>
      <c r="W77" s="43"/>
      <c r="X77" s="43"/>
      <c r="Y77" s="43"/>
      <c r="Z77" s="43"/>
      <c r="AA77" s="43"/>
      <c r="AB77" s="43"/>
      <c r="AC77" s="43"/>
      <c r="AD77" s="43"/>
    </row>
    <row r="78" customFormat="false" ht="16.5" hidden="false" customHeight="true" outlineLevel="0" collapsed="false">
      <c r="A78" s="110"/>
      <c r="B78" s="110"/>
      <c r="C78" s="119" t="s">
        <v>201</v>
      </c>
      <c r="D78" s="119"/>
      <c r="E78" s="119"/>
      <c r="F78" s="119"/>
      <c r="G78" s="119"/>
      <c r="H78" s="119"/>
      <c r="I78" s="114" t="n">
        <f aca="false">ROUND(I77*3/55, 2)</f>
        <v>0</v>
      </c>
      <c r="J78" s="114" t="n">
        <f aca="false">ROUND(J77*3/55, 2)</f>
        <v>0</v>
      </c>
      <c r="K78" s="43"/>
      <c r="L78" s="43"/>
      <c r="M78" s="43"/>
      <c r="N78" s="43"/>
      <c r="O78" s="43"/>
      <c r="P78" s="43"/>
      <c r="Q78" s="43"/>
      <c r="R78" s="43"/>
      <c r="S78" s="43"/>
      <c r="T78" s="43"/>
      <c r="U78" s="43"/>
      <c r="V78" s="43"/>
      <c r="W78" s="43"/>
      <c r="X78" s="43"/>
      <c r="Y78" s="43"/>
      <c r="Z78" s="43"/>
      <c r="AA78" s="43"/>
      <c r="AB78" s="43"/>
      <c r="AC78" s="43"/>
      <c r="AD78" s="43"/>
    </row>
    <row r="79" customFormat="false" ht="16.5" hidden="false" customHeight="true" outlineLevel="0" collapsed="false">
      <c r="A79" s="110" t="s">
        <v>202</v>
      </c>
      <c r="B79" s="110"/>
      <c r="C79" s="120" t="s">
        <v>101</v>
      </c>
      <c r="D79" s="66" t="s">
        <v>8</v>
      </c>
      <c r="E79" s="9" t="s">
        <v>102</v>
      </c>
      <c r="F79" s="112" t="n">
        <v>90</v>
      </c>
      <c r="G79" s="113" t="n">
        <v>90</v>
      </c>
      <c r="H79" s="113" t="n">
        <v>90</v>
      </c>
      <c r="I79" s="114" t="n">
        <f aca="false">100-ROUND(((G79/F79)*100),2)</f>
        <v>0</v>
      </c>
      <c r="J79" s="114" t="n">
        <f aca="false">100-ROUND(((H79/F79)*100),2)</f>
        <v>0</v>
      </c>
      <c r="K79" s="43"/>
      <c r="L79" s="43"/>
      <c r="M79" s="43"/>
      <c r="N79" s="43"/>
      <c r="O79" s="43"/>
      <c r="P79" s="43"/>
      <c r="Q79" s="43"/>
      <c r="R79" s="43"/>
      <c r="S79" s="43"/>
      <c r="T79" s="43"/>
      <c r="U79" s="43"/>
      <c r="V79" s="43"/>
      <c r="W79" s="43"/>
      <c r="X79" s="43"/>
      <c r="Y79" s="43"/>
      <c r="Z79" s="43"/>
      <c r="AA79" s="43"/>
      <c r="AB79" s="43"/>
      <c r="AC79" s="43"/>
      <c r="AD79" s="43"/>
    </row>
    <row r="80" customFormat="false" ht="16.5" hidden="false" customHeight="true" outlineLevel="0" collapsed="false">
      <c r="A80" s="110"/>
      <c r="B80" s="110"/>
      <c r="C80" s="120"/>
      <c r="D80" s="66" t="s">
        <v>11</v>
      </c>
      <c r="E80" s="9" t="s">
        <v>104</v>
      </c>
      <c r="F80" s="112" t="n">
        <v>30</v>
      </c>
      <c r="G80" s="113" t="n">
        <v>30</v>
      </c>
      <c r="H80" s="113" t="n">
        <v>30</v>
      </c>
      <c r="I80" s="114" t="n">
        <f aca="false">100-ROUND(((G80/F80)*100),2)</f>
        <v>0</v>
      </c>
      <c r="J80" s="114" t="n">
        <f aca="false">100-ROUND(((H80/F80)*100),2)</f>
        <v>0</v>
      </c>
      <c r="K80" s="43"/>
      <c r="L80" s="43"/>
      <c r="M80" s="43"/>
      <c r="N80" s="43"/>
      <c r="O80" s="43"/>
      <c r="P80" s="43"/>
      <c r="Q80" s="43"/>
      <c r="R80" s="43"/>
      <c r="S80" s="43"/>
      <c r="T80" s="43"/>
      <c r="U80" s="43"/>
      <c r="V80" s="43"/>
      <c r="W80" s="43"/>
      <c r="X80" s="43"/>
      <c r="Y80" s="43"/>
      <c r="Z80" s="43"/>
      <c r="AA80" s="43"/>
      <c r="AB80" s="43"/>
      <c r="AC80" s="43"/>
      <c r="AD80" s="43"/>
    </row>
    <row r="81" customFormat="false" ht="16.5" hidden="false" customHeight="true" outlineLevel="0" collapsed="false">
      <c r="A81" s="110"/>
      <c r="B81" s="110"/>
      <c r="C81" s="120" t="s">
        <v>106</v>
      </c>
      <c r="D81" s="66" t="s">
        <v>107</v>
      </c>
      <c r="E81" s="9" t="s">
        <v>108</v>
      </c>
      <c r="F81" s="112" t="n">
        <v>90</v>
      </c>
      <c r="G81" s="113" t="n">
        <v>90</v>
      </c>
      <c r="H81" s="113" t="n">
        <v>90</v>
      </c>
      <c r="I81" s="114" t="n">
        <f aca="false">100-ROUND(((G81/F81)*100),2)</f>
        <v>0</v>
      </c>
      <c r="J81" s="114" t="n">
        <f aca="false">100-ROUND(((H81/F81)*100),2)</f>
        <v>0</v>
      </c>
      <c r="K81" s="43"/>
      <c r="L81" s="43"/>
      <c r="M81" s="43"/>
      <c r="N81" s="43"/>
      <c r="O81" s="43"/>
      <c r="P81" s="43"/>
      <c r="Q81" s="43"/>
      <c r="R81" s="43"/>
      <c r="S81" s="43"/>
      <c r="T81" s="43"/>
      <c r="U81" s="43"/>
      <c r="V81" s="43"/>
      <c r="W81" s="43"/>
      <c r="X81" s="43"/>
      <c r="Y81" s="43"/>
      <c r="Z81" s="43"/>
      <c r="AA81" s="43"/>
      <c r="AB81" s="43"/>
      <c r="AC81" s="43"/>
      <c r="AD81" s="43"/>
    </row>
    <row r="82" customFormat="false" ht="16.5" hidden="false" customHeight="true" outlineLevel="0" collapsed="false">
      <c r="A82" s="110"/>
      <c r="B82" s="110"/>
      <c r="C82" s="120" t="s">
        <v>110</v>
      </c>
      <c r="D82" s="66" t="s">
        <v>8</v>
      </c>
      <c r="E82" s="9" t="s">
        <v>111</v>
      </c>
      <c r="F82" s="112" t="n">
        <v>90</v>
      </c>
      <c r="G82" s="113" t="n">
        <v>90</v>
      </c>
      <c r="H82" s="113" t="n">
        <v>90</v>
      </c>
      <c r="I82" s="114" t="n">
        <f aca="false">100-ROUND(((G82/F82)*100),2)</f>
        <v>0</v>
      </c>
      <c r="J82" s="114" t="n">
        <f aca="false">100-ROUND(((H82/F82)*100),2)</f>
        <v>0</v>
      </c>
      <c r="K82" s="43"/>
      <c r="L82" s="43"/>
      <c r="M82" s="43"/>
      <c r="N82" s="43"/>
      <c r="O82" s="43"/>
      <c r="P82" s="43"/>
      <c r="Q82" s="43"/>
      <c r="R82" s="43"/>
      <c r="S82" s="43"/>
      <c r="T82" s="43"/>
      <c r="U82" s="43"/>
      <c r="V82" s="43"/>
      <c r="W82" s="43"/>
      <c r="X82" s="43"/>
      <c r="Y82" s="43"/>
      <c r="Z82" s="43"/>
      <c r="AA82" s="43"/>
      <c r="AB82" s="43"/>
      <c r="AC82" s="43"/>
      <c r="AD82" s="43"/>
    </row>
    <row r="83" customFormat="false" ht="16.5" hidden="false" customHeight="true" outlineLevel="0" collapsed="false">
      <c r="A83" s="110"/>
      <c r="B83" s="110"/>
      <c r="C83" s="120"/>
      <c r="D83" s="66" t="s">
        <v>70</v>
      </c>
      <c r="E83" s="9" t="s">
        <v>113</v>
      </c>
      <c r="F83" s="112" t="n">
        <v>10</v>
      </c>
      <c r="G83" s="113" t="n">
        <v>10</v>
      </c>
      <c r="H83" s="113" t="n">
        <v>10</v>
      </c>
      <c r="I83" s="114" t="n">
        <f aca="false">100-ROUND(((G83/F83)*100),2)</f>
        <v>0</v>
      </c>
      <c r="J83" s="114" t="n">
        <f aca="false">100-ROUND(((H83/F83)*100),2)</f>
        <v>0</v>
      </c>
      <c r="K83" s="43"/>
      <c r="L83" s="43"/>
      <c r="M83" s="43"/>
      <c r="N83" s="43"/>
      <c r="O83" s="43"/>
      <c r="P83" s="43"/>
      <c r="Q83" s="43"/>
      <c r="R83" s="43"/>
      <c r="S83" s="43"/>
      <c r="T83" s="43"/>
      <c r="U83" s="43"/>
      <c r="V83" s="43"/>
      <c r="W83" s="43"/>
      <c r="X83" s="43"/>
      <c r="Y83" s="43"/>
      <c r="Z83" s="43"/>
      <c r="AA83" s="43"/>
      <c r="AB83" s="43"/>
      <c r="AC83" s="43"/>
      <c r="AD83" s="43"/>
    </row>
    <row r="84" customFormat="false" ht="16.5" hidden="false" customHeight="true" outlineLevel="0" collapsed="false">
      <c r="A84" s="110"/>
      <c r="B84" s="110"/>
      <c r="C84" s="115" t="s">
        <v>203</v>
      </c>
      <c r="D84" s="115"/>
      <c r="E84" s="115"/>
      <c r="F84" s="115"/>
      <c r="G84" s="115"/>
      <c r="H84" s="115"/>
      <c r="I84" s="114" t="n">
        <f aca="false">(I79+I80+I81+I82+I83) /5</f>
        <v>0</v>
      </c>
      <c r="J84" s="114" t="n">
        <f aca="false">(J79+J80+J81+J82+J83) /5</f>
        <v>0</v>
      </c>
      <c r="K84" s="43"/>
      <c r="L84" s="43"/>
      <c r="M84" s="43"/>
      <c r="N84" s="43"/>
      <c r="O84" s="43"/>
      <c r="P84" s="43"/>
      <c r="Q84" s="43"/>
      <c r="R84" s="43"/>
      <c r="S84" s="43"/>
      <c r="T84" s="43"/>
      <c r="U84" s="43"/>
      <c r="V84" s="43"/>
      <c r="W84" s="43"/>
      <c r="X84" s="43"/>
      <c r="Y84" s="43"/>
      <c r="Z84" s="43"/>
      <c r="AA84" s="43"/>
      <c r="AB84" s="43"/>
      <c r="AC84" s="43"/>
      <c r="AD84" s="43"/>
    </row>
    <row r="85" customFormat="false" ht="16.5" hidden="false" customHeight="true" outlineLevel="0" collapsed="false">
      <c r="A85" s="110"/>
      <c r="B85" s="110"/>
      <c r="C85" s="116" t="s">
        <v>204</v>
      </c>
      <c r="D85" s="116"/>
      <c r="E85" s="116"/>
      <c r="F85" s="116"/>
      <c r="G85" s="116"/>
      <c r="H85" s="116"/>
      <c r="I85" s="114" t="n">
        <f aca="false">ROUND(I84*2/55, 2)</f>
        <v>0</v>
      </c>
      <c r="J85" s="114" t="n">
        <f aca="false">ROUND(J84*2/55, 2)</f>
        <v>0</v>
      </c>
      <c r="K85" s="43"/>
      <c r="L85" s="43"/>
      <c r="M85" s="43"/>
      <c r="N85" s="43"/>
      <c r="O85" s="43"/>
      <c r="P85" s="43"/>
      <c r="Q85" s="43"/>
      <c r="R85" s="43"/>
      <c r="S85" s="43"/>
      <c r="T85" s="43"/>
      <c r="U85" s="43"/>
      <c r="V85" s="43"/>
      <c r="W85" s="43"/>
      <c r="X85" s="43"/>
      <c r="Y85" s="43"/>
      <c r="Z85" s="43"/>
      <c r="AA85" s="43"/>
      <c r="AB85" s="43"/>
      <c r="AC85" s="43"/>
      <c r="AD85" s="43"/>
    </row>
    <row r="86" customFormat="false" ht="21.75" hidden="false" customHeight="true" outlineLevel="0" collapsed="false">
      <c r="A86" s="123"/>
      <c r="B86" s="124" t="s">
        <v>205</v>
      </c>
      <c r="C86" s="124"/>
      <c r="D86" s="124"/>
      <c r="E86" s="124"/>
      <c r="F86" s="124"/>
      <c r="G86" s="124"/>
      <c r="H86" s="124"/>
      <c r="I86" s="125" t="n">
        <f aca="false">I57+I64+I71+I78+I85</f>
        <v>0</v>
      </c>
      <c r="J86" s="125" t="n">
        <f aca="false">J57+J64+J71+J78+J85</f>
        <v>0</v>
      </c>
      <c r="K86" s="43"/>
      <c r="L86" s="43"/>
      <c r="M86" s="43"/>
      <c r="N86" s="43"/>
      <c r="O86" s="43"/>
      <c r="P86" s="43"/>
      <c r="Q86" s="43"/>
      <c r="R86" s="43"/>
      <c r="S86" s="43"/>
      <c r="T86" s="43"/>
      <c r="U86" s="43"/>
      <c r="V86" s="43"/>
      <c r="W86" s="43"/>
      <c r="X86" s="43"/>
      <c r="Y86" s="43"/>
      <c r="Z86" s="43"/>
      <c r="AA86" s="43"/>
      <c r="AB86" s="43"/>
      <c r="AC86" s="43"/>
      <c r="AD86" s="43"/>
    </row>
    <row r="87" customFormat="false" ht="16.5" hidden="false" customHeight="true" outlineLevel="0" collapsed="false">
      <c r="A87" s="123"/>
      <c r="B87" s="123"/>
      <c r="C87" s="126" t="s">
        <v>171</v>
      </c>
      <c r="D87" s="126"/>
      <c r="E87" s="126"/>
      <c r="F87" s="126"/>
      <c r="G87" s="126"/>
      <c r="H87" s="126"/>
      <c r="I87" s="127" t="str">
        <f aca="false">IF(I86&lt;1,"NA",IF(I86&lt;33.33,"Mild",IF(I86&lt;66.66,"Moderate","Severe")))</f>
        <v>NA</v>
      </c>
      <c r="J87" s="127" t="str">
        <f aca="false">IF(J86&lt;1,"NA",IF(J86&lt;33.33,"Mild",IF(J86&lt;66.66,"Moderate","Severe")))</f>
        <v>NA</v>
      </c>
      <c r="K87" s="43"/>
      <c r="L87" s="43"/>
      <c r="M87" s="43"/>
      <c r="N87" s="43"/>
      <c r="O87" s="43"/>
      <c r="P87" s="43"/>
      <c r="Q87" s="43"/>
      <c r="R87" s="43"/>
      <c r="S87" s="43"/>
      <c r="T87" s="43"/>
      <c r="U87" s="43"/>
      <c r="V87" s="43"/>
      <c r="W87" s="43"/>
      <c r="X87" s="43"/>
      <c r="Y87" s="43"/>
      <c r="Z87" s="43"/>
      <c r="AA87" s="43"/>
      <c r="AB87" s="43"/>
      <c r="AC87" s="43"/>
      <c r="AD87" s="43"/>
    </row>
    <row r="88" customFormat="false" ht="16.5" hidden="false" customHeight="true" outlineLevel="0" collapsed="false">
      <c r="A88" s="123"/>
      <c r="B88" s="123"/>
      <c r="C88" s="128" t="s">
        <v>206</v>
      </c>
      <c r="D88" s="128"/>
      <c r="E88" s="128"/>
      <c r="F88" s="128"/>
      <c r="G88" s="128"/>
      <c r="H88" s="128"/>
      <c r="I88" s="125" t="n">
        <f aca="false">ROUND(I86*0.4,2)</f>
        <v>0</v>
      </c>
      <c r="J88" s="125" t="n">
        <f aca="false">ROUND(J86*0.4,2)</f>
        <v>0</v>
      </c>
      <c r="K88" s="43"/>
      <c r="L88" s="43"/>
      <c r="M88" s="43"/>
      <c r="N88" s="43"/>
      <c r="O88" s="43"/>
      <c r="P88" s="43"/>
      <c r="Q88" s="43"/>
      <c r="R88" s="43"/>
      <c r="S88" s="43"/>
      <c r="T88" s="43"/>
      <c r="U88" s="43"/>
      <c r="V88" s="43"/>
      <c r="W88" s="43"/>
      <c r="X88" s="43"/>
      <c r="Y88" s="43"/>
      <c r="Z88" s="43"/>
      <c r="AA88" s="43"/>
      <c r="AB88" s="43"/>
      <c r="AC88" s="43"/>
      <c r="AD88" s="43"/>
    </row>
    <row r="89" customFormat="false" ht="34.5" hidden="false" customHeight="true" outlineLevel="0" collapsed="false">
      <c r="A89" s="129" t="s">
        <v>207</v>
      </c>
      <c r="B89" s="129"/>
      <c r="C89" s="129"/>
      <c r="D89" s="129"/>
      <c r="E89" s="129"/>
      <c r="F89" s="129"/>
      <c r="G89" s="129"/>
      <c r="H89" s="129"/>
      <c r="I89" s="130" t="n">
        <f aca="false">I20+I26+I33+I88</f>
        <v>0</v>
      </c>
      <c r="J89" s="130" t="n">
        <f aca="false">J20+J26+J33+J88</f>
        <v>0</v>
      </c>
      <c r="K89" s="43"/>
      <c r="L89" s="43"/>
      <c r="M89" s="43"/>
      <c r="N89" s="43"/>
      <c r="O89" s="43"/>
      <c r="P89" s="43"/>
      <c r="Q89" s="43"/>
      <c r="R89" s="43"/>
      <c r="S89" s="43"/>
      <c r="T89" s="43"/>
      <c r="U89" s="43"/>
      <c r="V89" s="43"/>
      <c r="W89" s="43"/>
      <c r="X89" s="43"/>
      <c r="Y89" s="43"/>
      <c r="Z89" s="43"/>
      <c r="AA89" s="43"/>
      <c r="AB89" s="43"/>
      <c r="AC89" s="43"/>
      <c r="AD89" s="43"/>
    </row>
    <row r="90" customFormat="false" ht="12.75" hidden="false" customHeight="true" outlineLevel="0" collapsed="false">
      <c r="A90" s="131" t="s">
        <v>176</v>
      </c>
      <c r="B90" s="131"/>
      <c r="C90" s="131"/>
      <c r="D90" s="131"/>
      <c r="E90" s="131"/>
      <c r="F90" s="131"/>
      <c r="G90" s="131"/>
      <c r="H90" s="131"/>
      <c r="I90" s="131"/>
      <c r="J90" s="131"/>
      <c r="K90" s="132"/>
      <c r="L90" s="132"/>
      <c r="M90" s="132"/>
      <c r="N90" s="132"/>
      <c r="O90" s="132"/>
      <c r="P90" s="132"/>
      <c r="Q90" s="132"/>
      <c r="R90" s="132"/>
      <c r="S90" s="132"/>
      <c r="T90" s="132"/>
      <c r="U90" s="132"/>
      <c r="V90" s="132"/>
      <c r="W90" s="132"/>
      <c r="X90" s="132"/>
      <c r="Y90" s="132"/>
      <c r="Z90" s="132"/>
      <c r="AA90" s="132"/>
      <c r="AB90" s="132"/>
      <c r="AC90" s="132"/>
      <c r="AD90" s="132"/>
    </row>
    <row r="91" customFormat="false" ht="12.75" hidden="false" customHeight="true" outlineLevel="0" collapsed="false">
      <c r="A91" s="131" t="s">
        <v>208</v>
      </c>
      <c r="B91" s="131"/>
      <c r="C91" s="131"/>
      <c r="D91" s="131"/>
      <c r="E91" s="131"/>
      <c r="F91" s="131"/>
      <c r="G91" s="131"/>
      <c r="H91" s="131"/>
      <c r="I91" s="133" t="s">
        <v>209</v>
      </c>
      <c r="J91" s="133"/>
      <c r="K91" s="43"/>
      <c r="L91" s="43"/>
      <c r="M91" s="43"/>
      <c r="N91" s="43"/>
      <c r="O91" s="43"/>
      <c r="P91" s="43"/>
      <c r="Q91" s="43"/>
      <c r="R91" s="43"/>
      <c r="S91" s="43"/>
      <c r="T91" s="43"/>
      <c r="U91" s="43"/>
      <c r="V91" s="43"/>
      <c r="W91" s="43"/>
      <c r="X91" s="43"/>
      <c r="Y91" s="43"/>
      <c r="Z91" s="43"/>
      <c r="AA91" s="43"/>
      <c r="AB91" s="43"/>
      <c r="AC91" s="43"/>
      <c r="AD91" s="43"/>
    </row>
    <row r="92" customFormat="false" ht="12" hidden="false" customHeight="true" outlineLevel="0" collapsed="false">
      <c r="A92" s="99" t="s">
        <v>178</v>
      </c>
      <c r="B92" s="100"/>
      <c r="C92" s="100"/>
      <c r="D92" s="100"/>
      <c r="E92" s="100"/>
      <c r="F92" s="100"/>
      <c r="G92" s="100"/>
      <c r="H92" s="100"/>
      <c r="I92" s="101" t="s">
        <v>210</v>
      </c>
      <c r="J92" s="101"/>
      <c r="K92" s="47"/>
      <c r="L92" s="47"/>
      <c r="M92" s="43"/>
      <c r="N92" s="43"/>
      <c r="O92" s="43"/>
      <c r="P92" s="43"/>
      <c r="Q92" s="43"/>
      <c r="R92" s="43"/>
      <c r="S92" s="43"/>
      <c r="T92" s="43"/>
      <c r="U92" s="43"/>
      <c r="V92" s="43"/>
      <c r="W92" s="43"/>
      <c r="X92" s="43"/>
      <c r="Y92" s="43"/>
      <c r="Z92" s="43"/>
      <c r="AA92" s="43"/>
      <c r="AB92" s="43"/>
      <c r="AC92" s="43"/>
      <c r="AD92" s="43"/>
    </row>
    <row r="93" customFormat="false" ht="15" hidden="false" customHeight="true" outlineLevel="0" collapsed="false">
      <c r="A93" s="45" t="s">
        <v>138</v>
      </c>
      <c r="B93" s="45"/>
      <c r="C93" s="45"/>
      <c r="D93" s="45"/>
      <c r="E93" s="45"/>
      <c r="F93" s="45"/>
      <c r="G93" s="45"/>
      <c r="H93" s="45"/>
      <c r="I93" s="45"/>
      <c r="J93" s="45"/>
      <c r="K93" s="47"/>
      <c r="L93" s="47"/>
      <c r="M93" s="43"/>
      <c r="N93" s="43"/>
      <c r="O93" s="43"/>
      <c r="P93" s="43"/>
      <c r="Q93" s="43"/>
      <c r="R93" s="43"/>
      <c r="S93" s="43"/>
      <c r="T93" s="43"/>
      <c r="U93" s="43"/>
      <c r="V93" s="43"/>
      <c r="W93" s="43"/>
      <c r="X93" s="43"/>
      <c r="Y93" s="43"/>
      <c r="Z93" s="43"/>
      <c r="AA93" s="43"/>
      <c r="AB93" s="43"/>
      <c r="AC93" s="43"/>
      <c r="AD93" s="43"/>
    </row>
    <row r="94" customFormat="false" ht="11.25" hidden="false" customHeight="true" outlineLevel="0" collapsed="false">
      <c r="A94" s="100"/>
      <c r="B94" s="48" t="s">
        <v>180</v>
      </c>
      <c r="C94" s="48"/>
      <c r="D94" s="48"/>
      <c r="E94" s="48"/>
      <c r="F94" s="100"/>
      <c r="G94" s="102"/>
      <c r="H94" s="50" t="s">
        <v>181</v>
      </c>
      <c r="I94" s="103" t="str">
        <f aca="false">I3</f>
        <v>Date Here</v>
      </c>
      <c r="J94" s="103"/>
      <c r="K94" s="47"/>
      <c r="L94" s="47"/>
      <c r="M94" s="43"/>
      <c r="N94" s="43"/>
      <c r="O94" s="43"/>
      <c r="P94" s="43"/>
      <c r="Q94" s="43"/>
      <c r="R94" s="43"/>
      <c r="S94" s="43"/>
      <c r="T94" s="43"/>
      <c r="U94" s="43"/>
      <c r="V94" s="43"/>
      <c r="W94" s="43"/>
      <c r="X94" s="43"/>
      <c r="Y94" s="43"/>
      <c r="Z94" s="43"/>
      <c r="AA94" s="43"/>
      <c r="AB94" s="43"/>
      <c r="AC94" s="43"/>
      <c r="AD94" s="43"/>
    </row>
    <row r="95" customFormat="false" ht="16.5" hidden="false" customHeight="true" outlineLevel="0" collapsed="false">
      <c r="A95" s="50" t="s">
        <v>182</v>
      </c>
      <c r="B95" s="104" t="str">
        <f aca="false">B4</f>
        <v>Name Here</v>
      </c>
      <c r="C95" s="104"/>
      <c r="D95" s="104"/>
      <c r="E95" s="105"/>
      <c r="F95" s="52" t="s">
        <v>183</v>
      </c>
      <c r="G95" s="103" t="str">
        <f aca="false">G4</f>
        <v>Age here</v>
      </c>
      <c r="H95" s="52" t="s">
        <v>184</v>
      </c>
      <c r="I95" s="103" t="str">
        <f aca="false">I4</f>
        <v>Gender</v>
      </c>
      <c r="J95" s="106" t="n">
        <f aca="false">D237</f>
        <v>0</v>
      </c>
      <c r="K95" s="47"/>
      <c r="L95" s="47"/>
      <c r="M95" s="43"/>
      <c r="N95" s="43"/>
      <c r="O95" s="43"/>
      <c r="P95" s="43"/>
      <c r="Q95" s="43"/>
      <c r="R95" s="43"/>
      <c r="S95" s="43"/>
      <c r="T95" s="43"/>
      <c r="U95" s="43"/>
      <c r="V95" s="43"/>
      <c r="W95" s="43"/>
      <c r="X95" s="43"/>
      <c r="Y95" s="43"/>
      <c r="Z95" s="43"/>
      <c r="AA95" s="43"/>
      <c r="AB95" s="43"/>
      <c r="AC95" s="43"/>
      <c r="AD95" s="43"/>
    </row>
    <row r="96" customFormat="false" ht="30.6" hidden="false" customHeight="true" outlineLevel="0" collapsed="false">
      <c r="A96" s="134" t="s">
        <v>211</v>
      </c>
      <c r="B96" s="134"/>
      <c r="C96" s="134"/>
      <c r="D96" s="134"/>
      <c r="E96" s="134"/>
      <c r="F96" s="134"/>
      <c r="G96" s="134"/>
      <c r="H96" s="134"/>
      <c r="I96" s="134"/>
      <c r="J96" s="134"/>
      <c r="K96" s="47"/>
      <c r="L96" s="47"/>
      <c r="M96" s="43"/>
      <c r="N96" s="43"/>
      <c r="O96" s="43"/>
      <c r="P96" s="43"/>
      <c r="Q96" s="43"/>
      <c r="R96" s="43"/>
      <c r="S96" s="43"/>
      <c r="T96" s="43"/>
      <c r="U96" s="43"/>
      <c r="V96" s="43"/>
      <c r="W96" s="43"/>
      <c r="X96" s="43"/>
      <c r="Y96" s="43"/>
      <c r="Z96" s="43"/>
      <c r="AA96" s="43"/>
      <c r="AB96" s="43"/>
      <c r="AC96" s="43"/>
      <c r="AD96" s="43"/>
    </row>
    <row r="97" customFormat="false" ht="24.75" hidden="false" customHeight="true" outlineLevel="0" collapsed="false">
      <c r="A97" s="60" t="s">
        <v>155</v>
      </c>
      <c r="B97" s="60" t="s">
        <v>156</v>
      </c>
      <c r="C97" s="60" t="s">
        <v>157</v>
      </c>
      <c r="D97" s="61" t="s">
        <v>158</v>
      </c>
      <c r="E97" s="61" t="s">
        <v>159</v>
      </c>
      <c r="F97" s="62" t="s">
        <v>160</v>
      </c>
      <c r="G97" s="61" t="s">
        <v>161</v>
      </c>
      <c r="H97" s="61" t="s">
        <v>162</v>
      </c>
      <c r="I97" s="61" t="s">
        <v>163</v>
      </c>
      <c r="J97" s="61" t="s">
        <v>164</v>
      </c>
      <c r="K97" s="47"/>
      <c r="L97" s="47"/>
      <c r="M97" s="43"/>
      <c r="N97" s="43"/>
      <c r="O97" s="43"/>
      <c r="P97" s="43"/>
      <c r="Q97" s="43"/>
      <c r="R97" s="43"/>
      <c r="S97" s="43"/>
      <c r="T97" s="43"/>
      <c r="U97" s="43"/>
      <c r="V97" s="43"/>
      <c r="W97" s="43"/>
      <c r="X97" s="43"/>
      <c r="Y97" s="43"/>
      <c r="Z97" s="43"/>
      <c r="AA97" s="43"/>
      <c r="AB97" s="43"/>
      <c r="AC97" s="43"/>
      <c r="AD97" s="43"/>
    </row>
    <row r="98" customFormat="false" ht="12.75" hidden="false" customHeight="true" outlineLevel="0" collapsed="false">
      <c r="A98" s="135" t="s">
        <v>212</v>
      </c>
      <c r="B98" s="135"/>
      <c r="C98" s="7" t="s">
        <v>213</v>
      </c>
      <c r="D98" s="136" t="s">
        <v>8</v>
      </c>
      <c r="E98" s="29" t="n">
        <v>40</v>
      </c>
      <c r="F98" s="137" t="n">
        <v>5</v>
      </c>
      <c r="G98" s="138" t="n">
        <v>5</v>
      </c>
      <c r="H98" s="138" t="n">
        <v>5</v>
      </c>
      <c r="I98" s="139" t="n">
        <f aca="false">100-ROUND(((G98/F98)*100),2)</f>
        <v>0</v>
      </c>
      <c r="J98" s="139" t="n">
        <f aca="false">100-ROUND(((H98/F98)*100),2)</f>
        <v>0</v>
      </c>
      <c r="K98" s="43"/>
      <c r="L98" s="43"/>
      <c r="M98" s="43"/>
      <c r="N98" s="43"/>
      <c r="O98" s="43"/>
      <c r="P98" s="43"/>
      <c r="Q98" s="43"/>
      <c r="R98" s="43"/>
      <c r="S98" s="43"/>
      <c r="T98" s="43"/>
      <c r="U98" s="43"/>
      <c r="V98" s="43"/>
      <c r="W98" s="43"/>
      <c r="X98" s="43"/>
      <c r="Y98" s="43"/>
      <c r="Z98" s="43"/>
      <c r="AA98" s="43"/>
      <c r="AB98" s="43"/>
      <c r="AC98" s="43"/>
      <c r="AD98" s="43"/>
    </row>
    <row r="99" customFormat="false" ht="12.75" hidden="false" customHeight="true" outlineLevel="0" collapsed="false">
      <c r="A99" s="135"/>
      <c r="B99" s="135"/>
      <c r="C99" s="7"/>
      <c r="D99" s="136" t="s">
        <v>11</v>
      </c>
      <c r="E99" s="29" t="n">
        <v>41</v>
      </c>
      <c r="F99" s="137" t="n">
        <v>5</v>
      </c>
      <c r="G99" s="138" t="n">
        <v>5</v>
      </c>
      <c r="H99" s="138" t="n">
        <v>5</v>
      </c>
      <c r="I99" s="139" t="n">
        <f aca="false">100-ROUND(((G99/F99)*100),2)</f>
        <v>0</v>
      </c>
      <c r="J99" s="139" t="n">
        <f aca="false">100-ROUND(((H99/F99)*100),2)</f>
        <v>0</v>
      </c>
      <c r="K99" s="43"/>
      <c r="L99" s="43"/>
      <c r="M99" s="43"/>
      <c r="N99" s="43"/>
      <c r="O99" s="43"/>
      <c r="P99" s="43"/>
      <c r="Q99" s="43"/>
      <c r="R99" s="43"/>
      <c r="S99" s="43"/>
      <c r="T99" s="43"/>
      <c r="U99" s="43"/>
      <c r="V99" s="43"/>
      <c r="W99" s="43"/>
      <c r="X99" s="43"/>
      <c r="Y99" s="43"/>
      <c r="Z99" s="43"/>
      <c r="AA99" s="43"/>
      <c r="AB99" s="43"/>
      <c r="AC99" s="43"/>
      <c r="AD99" s="43"/>
    </row>
    <row r="100" customFormat="false" ht="12.75" hidden="false" customHeight="true" outlineLevel="0" collapsed="false">
      <c r="A100" s="135"/>
      <c r="B100" s="135"/>
      <c r="C100" s="7"/>
      <c r="D100" s="136" t="s">
        <v>120</v>
      </c>
      <c r="E100" s="29" t="n">
        <v>42</v>
      </c>
      <c r="F100" s="137" t="n">
        <v>5</v>
      </c>
      <c r="G100" s="138" t="n">
        <v>5</v>
      </c>
      <c r="H100" s="138" t="n">
        <v>5</v>
      </c>
      <c r="I100" s="139" t="n">
        <f aca="false">100-ROUND(((G100/F100)*100),2)</f>
        <v>0</v>
      </c>
      <c r="J100" s="139" t="n">
        <f aca="false">100-ROUND(((H100/F100)*100),2)</f>
        <v>0</v>
      </c>
      <c r="K100" s="43"/>
      <c r="L100" s="43"/>
      <c r="M100" s="43"/>
      <c r="N100" s="43"/>
      <c r="O100" s="43"/>
      <c r="P100" s="43"/>
      <c r="Q100" s="43"/>
      <c r="R100" s="43"/>
      <c r="S100" s="43"/>
      <c r="T100" s="43"/>
      <c r="U100" s="43"/>
      <c r="V100" s="43"/>
      <c r="W100" s="43"/>
      <c r="X100" s="43"/>
      <c r="Y100" s="43"/>
      <c r="Z100" s="43"/>
      <c r="AA100" s="43"/>
      <c r="AB100" s="43"/>
      <c r="AC100" s="43"/>
      <c r="AD100" s="43"/>
    </row>
    <row r="101" customFormat="false" ht="12.75" hidden="false" customHeight="true" outlineLevel="0" collapsed="false">
      <c r="A101" s="135"/>
      <c r="B101" s="135"/>
      <c r="C101" s="7"/>
      <c r="D101" s="136" t="s">
        <v>121</v>
      </c>
      <c r="E101" s="29" t="n">
        <v>43</v>
      </c>
      <c r="F101" s="137" t="n">
        <v>5</v>
      </c>
      <c r="G101" s="138" t="n">
        <v>5</v>
      </c>
      <c r="H101" s="138" t="n">
        <v>5</v>
      </c>
      <c r="I101" s="139" t="n">
        <f aca="false">100-ROUND(((G101/F101)*100),2)</f>
        <v>0</v>
      </c>
      <c r="J101" s="139" t="n">
        <f aca="false">100-ROUND(((H101/F101)*100),2)</f>
        <v>0</v>
      </c>
      <c r="K101" s="43"/>
      <c r="L101" s="43"/>
      <c r="M101" s="43"/>
      <c r="N101" s="43"/>
      <c r="O101" s="43"/>
      <c r="P101" s="43"/>
      <c r="Q101" s="43"/>
      <c r="R101" s="43"/>
      <c r="S101" s="43"/>
      <c r="T101" s="43"/>
      <c r="U101" s="43"/>
      <c r="V101" s="43"/>
      <c r="W101" s="43"/>
      <c r="X101" s="43"/>
      <c r="Y101" s="43"/>
      <c r="Z101" s="43"/>
      <c r="AA101" s="43"/>
      <c r="AB101" s="43"/>
      <c r="AC101" s="43"/>
      <c r="AD101" s="43"/>
    </row>
    <row r="102" customFormat="false" ht="12.75" hidden="false" customHeight="true" outlineLevel="0" collapsed="false">
      <c r="A102" s="135"/>
      <c r="B102" s="135"/>
      <c r="C102" s="7"/>
      <c r="D102" s="136" t="s">
        <v>44</v>
      </c>
      <c r="E102" s="29" t="n">
        <v>44</v>
      </c>
      <c r="F102" s="137" t="n">
        <v>5</v>
      </c>
      <c r="G102" s="138" t="n">
        <v>5</v>
      </c>
      <c r="H102" s="138" t="n">
        <v>5</v>
      </c>
      <c r="I102" s="139" t="n">
        <f aca="false">100-ROUND(((G102/F102)*100),2)</f>
        <v>0</v>
      </c>
      <c r="J102" s="139" t="n">
        <f aca="false">100-ROUND(((H102/F102)*100),2)</f>
        <v>0</v>
      </c>
      <c r="K102" s="43"/>
      <c r="L102" s="43"/>
      <c r="M102" s="43"/>
      <c r="N102" s="43"/>
      <c r="O102" s="43"/>
      <c r="P102" s="43"/>
      <c r="Q102" s="43"/>
      <c r="R102" s="43"/>
      <c r="S102" s="43"/>
      <c r="T102" s="43"/>
      <c r="U102" s="43"/>
      <c r="V102" s="43"/>
      <c r="W102" s="43"/>
      <c r="X102" s="43"/>
      <c r="Y102" s="43"/>
      <c r="Z102" s="43"/>
      <c r="AA102" s="43"/>
      <c r="AB102" s="43"/>
      <c r="AC102" s="43"/>
      <c r="AD102" s="43"/>
    </row>
    <row r="103" customFormat="false" ht="12.75" hidden="false" customHeight="true" outlineLevel="0" collapsed="false">
      <c r="A103" s="135"/>
      <c r="B103" s="135"/>
      <c r="C103" s="7"/>
      <c r="D103" s="136" t="s">
        <v>15</v>
      </c>
      <c r="E103" s="29" t="n">
        <v>45</v>
      </c>
      <c r="F103" s="137" t="n">
        <v>5</v>
      </c>
      <c r="G103" s="138" t="n">
        <v>5</v>
      </c>
      <c r="H103" s="138" t="n">
        <v>5</v>
      </c>
      <c r="I103" s="139" t="n">
        <f aca="false">100-ROUND(((G103/F103)*100),2)</f>
        <v>0</v>
      </c>
      <c r="J103" s="139" t="n">
        <f aca="false">100-ROUND(((H103/F103)*100),2)</f>
        <v>0</v>
      </c>
      <c r="K103" s="43"/>
      <c r="L103" s="43"/>
      <c r="M103" s="43"/>
      <c r="N103" s="43"/>
      <c r="O103" s="43"/>
      <c r="P103" s="43"/>
      <c r="Q103" s="43"/>
      <c r="R103" s="43"/>
      <c r="S103" s="43"/>
      <c r="T103" s="43"/>
      <c r="U103" s="43"/>
      <c r="V103" s="43"/>
      <c r="W103" s="43"/>
      <c r="X103" s="43"/>
      <c r="Y103" s="43"/>
      <c r="Z103" s="43"/>
      <c r="AA103" s="43"/>
      <c r="AB103" s="43"/>
      <c r="AC103" s="43"/>
      <c r="AD103" s="43"/>
    </row>
    <row r="104" customFormat="false" ht="11.25" hidden="false" customHeight="true" outlineLevel="0" collapsed="false">
      <c r="A104" s="135"/>
      <c r="B104" s="135"/>
      <c r="C104" s="140" t="s">
        <v>214</v>
      </c>
      <c r="D104" s="140"/>
      <c r="E104" s="140"/>
      <c r="F104" s="140"/>
      <c r="G104" s="140"/>
      <c r="H104" s="140"/>
      <c r="I104" s="141" t="n">
        <f aca="false">ROUND(((I98+I99+I100+I101+I102+I103)/6),2)</f>
        <v>0</v>
      </c>
      <c r="J104" s="141" t="n">
        <f aca="false">ROUND(((J98+J99+J100+J101+J102+J103)/6),2)</f>
        <v>0</v>
      </c>
      <c r="K104" s="142"/>
      <c r="L104" s="142"/>
      <c r="M104" s="142"/>
      <c r="N104" s="142"/>
      <c r="O104" s="142"/>
      <c r="P104" s="142"/>
      <c r="Q104" s="142"/>
      <c r="R104" s="142"/>
      <c r="S104" s="142"/>
      <c r="T104" s="142"/>
      <c r="U104" s="142"/>
      <c r="V104" s="142"/>
      <c r="W104" s="142"/>
      <c r="X104" s="142"/>
      <c r="Y104" s="142"/>
      <c r="Z104" s="142"/>
      <c r="AA104" s="142"/>
      <c r="AB104" s="142"/>
      <c r="AC104" s="142"/>
      <c r="AD104" s="142"/>
    </row>
    <row r="105" customFormat="false" ht="11.25" hidden="false" customHeight="true" outlineLevel="0" collapsed="false">
      <c r="A105" s="135"/>
      <c r="B105" s="135"/>
      <c r="C105" s="143"/>
      <c r="D105" s="143"/>
      <c r="E105" s="143"/>
      <c r="F105" s="143" t="s">
        <v>171</v>
      </c>
      <c r="G105" s="143"/>
      <c r="H105" s="143"/>
      <c r="I105" s="144" t="str">
        <f aca="false">IF(I104&lt;1,"NA",IF(I104&lt;33.33,"Mild",IF(I104&lt;66.66,"Moderate","Severe")))</f>
        <v>NA</v>
      </c>
      <c r="J105" s="144" t="str">
        <f aca="false">IF(J104&lt;1,"NA",IF(J104&lt;33.33,"Mild",IF(J104&lt;66.66,"Moderate","Severe")))</f>
        <v>NA</v>
      </c>
      <c r="K105" s="142"/>
      <c r="L105" s="142"/>
      <c r="M105" s="142"/>
      <c r="N105" s="142"/>
      <c r="O105" s="142"/>
      <c r="P105" s="142"/>
      <c r="Q105" s="142"/>
      <c r="R105" s="142"/>
      <c r="S105" s="142"/>
      <c r="T105" s="142"/>
      <c r="U105" s="142"/>
      <c r="V105" s="142"/>
      <c r="W105" s="142"/>
      <c r="X105" s="142"/>
      <c r="Y105" s="142"/>
      <c r="Z105" s="142"/>
      <c r="AA105" s="142"/>
      <c r="AB105" s="142"/>
      <c r="AC105" s="142"/>
      <c r="AD105" s="142"/>
    </row>
    <row r="106" customFormat="false" ht="11.25" hidden="false" customHeight="true" outlineLevel="0" collapsed="false">
      <c r="A106" s="135"/>
      <c r="B106" s="135"/>
      <c r="C106" s="145" t="s">
        <v>215</v>
      </c>
      <c r="D106" s="145"/>
      <c r="E106" s="145"/>
      <c r="F106" s="145"/>
      <c r="G106" s="145"/>
      <c r="H106" s="145"/>
      <c r="I106" s="146" t="n">
        <f aca="false">ROUND(I104*0.3,2)</f>
        <v>0</v>
      </c>
      <c r="J106" s="146" t="n">
        <f aca="false">ROUND(J104*0.3,2)</f>
        <v>0</v>
      </c>
      <c r="K106" s="142"/>
      <c r="L106" s="142"/>
      <c r="M106" s="142"/>
      <c r="N106" s="142"/>
      <c r="O106" s="142"/>
      <c r="P106" s="142"/>
      <c r="Q106" s="142"/>
      <c r="R106" s="142"/>
      <c r="S106" s="142"/>
      <c r="T106" s="142"/>
      <c r="U106" s="142"/>
      <c r="V106" s="142"/>
      <c r="W106" s="142"/>
      <c r="X106" s="142"/>
      <c r="Y106" s="142"/>
      <c r="Z106" s="142"/>
      <c r="AA106" s="142"/>
      <c r="AB106" s="142"/>
      <c r="AC106" s="142"/>
      <c r="AD106" s="142"/>
    </row>
    <row r="107" customFormat="false" ht="12.75" hidden="false" customHeight="true" outlineLevel="0" collapsed="false">
      <c r="A107" s="135" t="s">
        <v>216</v>
      </c>
      <c r="B107" s="135"/>
      <c r="C107" s="11" t="s">
        <v>217</v>
      </c>
      <c r="D107" s="147" t="s">
        <v>8</v>
      </c>
      <c r="E107" s="148" t="n">
        <v>46</v>
      </c>
      <c r="F107" s="137" t="n">
        <v>5</v>
      </c>
      <c r="G107" s="138" t="n">
        <v>5</v>
      </c>
      <c r="H107" s="138" t="n">
        <v>5</v>
      </c>
      <c r="I107" s="139" t="n">
        <f aca="false">100-ROUND(((G107/F107)*100),2)</f>
        <v>0</v>
      </c>
      <c r="J107" s="139" t="n">
        <f aca="false">100-ROUND(((H107/F107)*100),2)</f>
        <v>0</v>
      </c>
      <c r="K107" s="43"/>
      <c r="L107" s="43"/>
      <c r="M107" s="43"/>
      <c r="N107" s="43"/>
      <c r="O107" s="43"/>
      <c r="P107" s="43"/>
      <c r="Q107" s="43"/>
      <c r="R107" s="43"/>
      <c r="S107" s="43"/>
      <c r="T107" s="43"/>
      <c r="U107" s="43"/>
      <c r="V107" s="43"/>
      <c r="W107" s="43"/>
      <c r="X107" s="43"/>
      <c r="Y107" s="43"/>
      <c r="Z107" s="43"/>
      <c r="AA107" s="43"/>
      <c r="AB107" s="43"/>
      <c r="AC107" s="43"/>
      <c r="AD107" s="43"/>
    </row>
    <row r="108" customFormat="false" ht="12.75" hidden="false" customHeight="true" outlineLevel="0" collapsed="false">
      <c r="A108" s="135"/>
      <c r="B108" s="135"/>
      <c r="C108" s="11"/>
      <c r="D108" s="147" t="s">
        <v>11</v>
      </c>
      <c r="E108" s="148" t="n">
        <v>47</v>
      </c>
      <c r="F108" s="137" t="n">
        <v>5</v>
      </c>
      <c r="G108" s="138" t="n">
        <v>5</v>
      </c>
      <c r="H108" s="138" t="n">
        <v>5</v>
      </c>
      <c r="I108" s="139" t="n">
        <f aca="false">100-ROUND(((G108/F108)*100),2)</f>
        <v>0</v>
      </c>
      <c r="J108" s="139" t="n">
        <f aca="false">100-ROUND(((H108/F108)*100),2)</f>
        <v>0</v>
      </c>
      <c r="K108" s="43"/>
      <c r="L108" s="43"/>
      <c r="M108" s="43"/>
      <c r="N108" s="43"/>
      <c r="O108" s="43"/>
      <c r="P108" s="43"/>
      <c r="Q108" s="43"/>
      <c r="R108" s="43"/>
      <c r="S108" s="43"/>
      <c r="T108" s="43"/>
      <c r="U108" s="43"/>
      <c r="V108" s="43"/>
      <c r="W108" s="43"/>
      <c r="X108" s="43"/>
      <c r="Y108" s="43"/>
      <c r="Z108" s="43"/>
      <c r="AA108" s="43"/>
      <c r="AB108" s="43"/>
      <c r="AC108" s="43"/>
      <c r="AD108" s="43"/>
    </row>
    <row r="109" customFormat="false" ht="12.75" hidden="false" customHeight="true" outlineLevel="0" collapsed="false">
      <c r="A109" s="135"/>
      <c r="B109" s="135"/>
      <c r="C109" s="11"/>
      <c r="D109" s="147" t="s">
        <v>27</v>
      </c>
      <c r="E109" s="148" t="n">
        <v>48</v>
      </c>
      <c r="F109" s="137" t="n">
        <v>5</v>
      </c>
      <c r="G109" s="138" t="n">
        <v>5</v>
      </c>
      <c r="H109" s="138" t="n">
        <v>5</v>
      </c>
      <c r="I109" s="139" t="n">
        <f aca="false">100-ROUND(((G109/F109)*100),2)</f>
        <v>0</v>
      </c>
      <c r="J109" s="139" t="n">
        <f aca="false">100-ROUND(((H109/F109)*100),2)</f>
        <v>0</v>
      </c>
      <c r="K109" s="43"/>
      <c r="L109" s="43"/>
      <c r="M109" s="43"/>
      <c r="N109" s="43"/>
      <c r="O109" s="43"/>
      <c r="P109" s="43"/>
      <c r="Q109" s="43"/>
      <c r="R109" s="43"/>
      <c r="S109" s="43"/>
      <c r="T109" s="43"/>
      <c r="U109" s="43"/>
      <c r="V109" s="43"/>
      <c r="W109" s="43"/>
      <c r="X109" s="43"/>
      <c r="Y109" s="43"/>
      <c r="Z109" s="43"/>
      <c r="AA109" s="43"/>
      <c r="AB109" s="43"/>
      <c r="AC109" s="43"/>
      <c r="AD109" s="43"/>
    </row>
    <row r="110" customFormat="false" ht="12.75" hidden="false" customHeight="true" outlineLevel="0" collapsed="false">
      <c r="A110" s="135"/>
      <c r="B110" s="135"/>
      <c r="C110" s="11"/>
      <c r="D110" s="147" t="s">
        <v>30</v>
      </c>
      <c r="E110" s="148" t="n">
        <v>48</v>
      </c>
      <c r="F110" s="137" t="n">
        <v>5</v>
      </c>
      <c r="G110" s="138" t="n">
        <v>5</v>
      </c>
      <c r="H110" s="138" t="n">
        <v>5</v>
      </c>
      <c r="I110" s="139" t="n">
        <f aca="false">100-ROUND(((G110/F110)*100),2)</f>
        <v>0</v>
      </c>
      <c r="J110" s="139" t="n">
        <f aca="false">100-ROUND(((H110/F110)*100),2)</f>
        <v>0</v>
      </c>
      <c r="K110" s="43"/>
      <c r="L110" s="43"/>
      <c r="M110" s="149"/>
      <c r="N110" s="149"/>
      <c r="O110" s="149"/>
      <c r="P110" s="43"/>
      <c r="Q110" s="43"/>
      <c r="R110" s="43"/>
      <c r="S110" s="43"/>
      <c r="T110" s="43"/>
      <c r="U110" s="43"/>
      <c r="V110" s="43"/>
      <c r="W110" s="43"/>
      <c r="X110" s="43"/>
      <c r="Y110" s="43"/>
      <c r="Z110" s="43"/>
      <c r="AA110" s="43"/>
      <c r="AB110" s="43"/>
      <c r="AC110" s="43"/>
      <c r="AD110" s="43"/>
    </row>
    <row r="111" customFormat="false" ht="11.25" hidden="false" customHeight="true" outlineLevel="0" collapsed="false">
      <c r="A111" s="135"/>
      <c r="B111" s="135"/>
      <c r="C111" s="150" t="s">
        <v>214</v>
      </c>
      <c r="D111" s="150"/>
      <c r="E111" s="150"/>
      <c r="F111" s="150"/>
      <c r="G111" s="150"/>
      <c r="H111" s="150"/>
      <c r="I111" s="151" t="n">
        <f aca="false">ROUND(((I107+I108+I109+I110)/4),2)</f>
        <v>0</v>
      </c>
      <c r="J111" s="151" t="n">
        <f aca="false">ROUND(((J107+J108+J109+J110)/4),2)</f>
        <v>0</v>
      </c>
      <c r="K111" s="152"/>
      <c r="L111" s="152"/>
      <c r="M111" s="152"/>
      <c r="N111" s="152"/>
      <c r="O111" s="152"/>
      <c r="P111" s="152"/>
      <c r="Q111" s="152"/>
      <c r="R111" s="152"/>
      <c r="S111" s="152"/>
      <c r="T111" s="152"/>
      <c r="U111" s="152"/>
      <c r="V111" s="152"/>
      <c r="W111" s="152"/>
      <c r="X111" s="152"/>
      <c r="Y111" s="152"/>
      <c r="Z111" s="152"/>
      <c r="AA111" s="152"/>
      <c r="AB111" s="152"/>
      <c r="AC111" s="152"/>
      <c r="AD111" s="152"/>
    </row>
    <row r="112" customFormat="false" ht="11.25" hidden="false" customHeight="true" outlineLevel="0" collapsed="false">
      <c r="A112" s="135"/>
      <c r="B112" s="135"/>
      <c r="C112" s="150"/>
      <c r="D112" s="150"/>
      <c r="E112" s="150"/>
      <c r="F112" s="150" t="s">
        <v>171</v>
      </c>
      <c r="G112" s="150"/>
      <c r="H112" s="150"/>
      <c r="I112" s="153" t="str">
        <f aca="false">IF(I111&lt;1,"NA",IF(I111&lt;33.33,"Mild",IF(I111&lt;66.66,"Moderate","Severe")))</f>
        <v>NA</v>
      </c>
      <c r="J112" s="153" t="str">
        <f aca="false">IF(J111&lt;1,"NA",IF(J111&lt;33.33,"Mild",IF(J111&lt;66.66,"Moderate","Severe")))</f>
        <v>NA</v>
      </c>
      <c r="K112" s="152"/>
      <c r="L112" s="152"/>
      <c r="M112" s="152"/>
      <c r="N112" s="152"/>
      <c r="O112" s="152"/>
      <c r="P112" s="152"/>
      <c r="Q112" s="152"/>
      <c r="R112" s="152"/>
      <c r="S112" s="152"/>
      <c r="T112" s="152"/>
      <c r="U112" s="152"/>
      <c r="V112" s="152"/>
      <c r="W112" s="152"/>
      <c r="X112" s="152"/>
      <c r="Y112" s="152"/>
      <c r="Z112" s="152"/>
      <c r="AA112" s="152"/>
      <c r="AB112" s="152"/>
      <c r="AC112" s="152"/>
      <c r="AD112" s="152"/>
    </row>
    <row r="113" customFormat="false" ht="11.25" hidden="false" customHeight="true" outlineLevel="0" collapsed="false">
      <c r="A113" s="135"/>
      <c r="B113" s="135"/>
      <c r="C113" s="154" t="s">
        <v>218</v>
      </c>
      <c r="D113" s="154"/>
      <c r="E113" s="154"/>
      <c r="F113" s="154"/>
      <c r="G113" s="154"/>
      <c r="H113" s="154"/>
      <c r="I113" s="151" t="n">
        <f aca="false">ROUND(I111*0.3,2)</f>
        <v>0</v>
      </c>
      <c r="J113" s="151" t="n">
        <f aca="false">ROUND(J111*0.3,2)</f>
        <v>0</v>
      </c>
      <c r="K113" s="152"/>
      <c r="L113" s="152"/>
      <c r="M113" s="152"/>
      <c r="N113" s="152"/>
      <c r="O113" s="152"/>
      <c r="P113" s="152"/>
      <c r="Q113" s="152"/>
      <c r="R113" s="152"/>
      <c r="S113" s="152"/>
      <c r="T113" s="152"/>
      <c r="U113" s="152"/>
      <c r="V113" s="152"/>
      <c r="W113" s="152"/>
      <c r="X113" s="152"/>
      <c r="Y113" s="152"/>
      <c r="Z113" s="152"/>
      <c r="AA113" s="152"/>
      <c r="AB113" s="152"/>
      <c r="AC113" s="152"/>
      <c r="AD113" s="152"/>
    </row>
    <row r="114" customFormat="false" ht="12.75" hidden="false" customHeight="true" outlineLevel="0" collapsed="false">
      <c r="A114" s="135" t="s">
        <v>219</v>
      </c>
      <c r="B114" s="135"/>
      <c r="C114" s="17" t="s">
        <v>220</v>
      </c>
      <c r="D114" s="147" t="s">
        <v>131</v>
      </c>
      <c r="E114" s="29" t="n">
        <v>50</v>
      </c>
      <c r="F114" s="137" t="n">
        <v>5</v>
      </c>
      <c r="G114" s="138" t="n">
        <v>5</v>
      </c>
      <c r="H114" s="138" t="n">
        <v>5</v>
      </c>
      <c r="I114" s="139" t="n">
        <f aca="false">100-ROUND(((G114/F114)*100),2)</f>
        <v>0</v>
      </c>
      <c r="J114" s="139" t="n">
        <f aca="false">100-ROUND(((H114/F114)*100),2)</f>
        <v>0</v>
      </c>
      <c r="K114" s="43"/>
      <c r="L114" s="43"/>
      <c r="M114" s="43"/>
      <c r="N114" s="43"/>
      <c r="O114" s="43"/>
      <c r="P114" s="43"/>
      <c r="Q114" s="43"/>
      <c r="R114" s="43"/>
      <c r="S114" s="43"/>
      <c r="T114" s="43"/>
      <c r="U114" s="43"/>
      <c r="V114" s="43"/>
      <c r="W114" s="43"/>
      <c r="X114" s="43"/>
      <c r="Y114" s="43"/>
      <c r="Z114" s="43"/>
      <c r="AA114" s="43"/>
      <c r="AB114" s="43"/>
      <c r="AC114" s="43"/>
      <c r="AD114" s="43"/>
    </row>
    <row r="115" customFormat="false" ht="12.75" hidden="false" customHeight="true" outlineLevel="0" collapsed="false">
      <c r="A115" s="135"/>
      <c r="B115" s="135"/>
      <c r="C115" s="17"/>
      <c r="D115" s="155" t="s">
        <v>133</v>
      </c>
      <c r="E115" s="29" t="n">
        <v>51</v>
      </c>
      <c r="F115" s="137" t="n">
        <v>5</v>
      </c>
      <c r="G115" s="138" t="n">
        <v>5</v>
      </c>
      <c r="H115" s="138" t="n">
        <v>5</v>
      </c>
      <c r="I115" s="139" t="n">
        <f aca="false">100-ROUND(((G115/F115)*100),2)</f>
        <v>0</v>
      </c>
      <c r="J115" s="139" t="n">
        <f aca="false">100-ROUND(((H115/F115)*100),2)</f>
        <v>0</v>
      </c>
      <c r="K115" s="43"/>
      <c r="L115" s="43"/>
      <c r="M115" s="43"/>
      <c r="N115" s="43"/>
      <c r="O115" s="43"/>
      <c r="P115" s="43"/>
      <c r="Q115" s="43"/>
      <c r="R115" s="43"/>
      <c r="S115" s="43"/>
      <c r="T115" s="43"/>
      <c r="U115" s="43"/>
      <c r="V115" s="43"/>
      <c r="W115" s="43"/>
      <c r="X115" s="43"/>
      <c r="Y115" s="43"/>
      <c r="Z115" s="43"/>
      <c r="AA115" s="43"/>
      <c r="AB115" s="43"/>
      <c r="AC115" s="43"/>
      <c r="AD115" s="43"/>
    </row>
    <row r="116" customFormat="false" ht="12.75" hidden="false" customHeight="true" outlineLevel="0" collapsed="false">
      <c r="A116" s="135"/>
      <c r="B116" s="135"/>
      <c r="C116" s="17"/>
      <c r="D116" s="147" t="s">
        <v>135</v>
      </c>
      <c r="E116" s="29" t="n">
        <v>52</v>
      </c>
      <c r="F116" s="137" t="n">
        <v>5</v>
      </c>
      <c r="G116" s="138" t="n">
        <v>5</v>
      </c>
      <c r="H116" s="138" t="n">
        <v>5</v>
      </c>
      <c r="I116" s="139" t="n">
        <f aca="false">100-ROUND(((G116/F116)*100),2)</f>
        <v>0</v>
      </c>
      <c r="J116" s="139" t="n">
        <f aca="false">100-ROUND(((H116/F116)*100),2)</f>
        <v>0</v>
      </c>
      <c r="K116" s="43"/>
      <c r="L116" s="43"/>
      <c r="M116" s="43"/>
      <c r="N116" s="43"/>
      <c r="O116" s="43"/>
      <c r="P116" s="43"/>
      <c r="Q116" s="43"/>
      <c r="R116" s="43"/>
      <c r="S116" s="43"/>
      <c r="T116" s="43"/>
      <c r="U116" s="43"/>
      <c r="V116" s="43"/>
      <c r="W116" s="43"/>
      <c r="X116" s="43"/>
      <c r="Y116" s="43"/>
      <c r="Z116" s="43"/>
      <c r="AA116" s="43"/>
      <c r="AB116" s="43"/>
      <c r="AC116" s="43"/>
      <c r="AD116" s="43"/>
    </row>
    <row r="117" customFormat="false" ht="12.75" hidden="false" customHeight="true" outlineLevel="0" collapsed="false">
      <c r="A117" s="135"/>
      <c r="B117" s="135"/>
      <c r="C117" s="17"/>
      <c r="D117" s="147" t="s">
        <v>136</v>
      </c>
      <c r="E117" s="29" t="n">
        <v>53</v>
      </c>
      <c r="F117" s="137" t="n">
        <v>5</v>
      </c>
      <c r="G117" s="138" t="n">
        <v>5</v>
      </c>
      <c r="H117" s="138" t="n">
        <v>5</v>
      </c>
      <c r="I117" s="139" t="n">
        <f aca="false">100-ROUND(((G117/F117)*100),2)</f>
        <v>0</v>
      </c>
      <c r="J117" s="139" t="n">
        <f aca="false">100-ROUND(((H117/F117)*100),2)</f>
        <v>0</v>
      </c>
      <c r="K117" s="43"/>
      <c r="L117" s="43"/>
      <c r="M117" s="43"/>
      <c r="N117" s="43"/>
      <c r="O117" s="43"/>
      <c r="P117" s="43"/>
      <c r="Q117" s="43"/>
      <c r="R117" s="43"/>
      <c r="S117" s="43"/>
      <c r="T117" s="43"/>
      <c r="U117" s="43"/>
      <c r="V117" s="43"/>
      <c r="W117" s="43"/>
      <c r="X117" s="43"/>
      <c r="Y117" s="43"/>
      <c r="Z117" s="43"/>
      <c r="AA117" s="43"/>
      <c r="AB117" s="43"/>
      <c r="AC117" s="43"/>
      <c r="AD117" s="43"/>
    </row>
    <row r="118" customFormat="false" ht="11.25" hidden="false" customHeight="true" outlineLevel="0" collapsed="false">
      <c r="A118" s="135"/>
      <c r="B118" s="135"/>
      <c r="C118" s="156" t="s">
        <v>214</v>
      </c>
      <c r="D118" s="156"/>
      <c r="E118" s="156"/>
      <c r="F118" s="156"/>
      <c r="G118" s="156"/>
      <c r="H118" s="156"/>
      <c r="I118" s="157" t="n">
        <f aca="false">ROUND(((I114+I115+I116+I117)/4),2)</f>
        <v>0</v>
      </c>
      <c r="J118" s="157" t="n">
        <f aca="false">ROUND(((J114+J115+J116+J117)/4),2)</f>
        <v>0</v>
      </c>
      <c r="K118" s="152"/>
      <c r="L118" s="152"/>
      <c r="M118" s="152"/>
      <c r="N118" s="152"/>
      <c r="O118" s="152"/>
      <c r="P118" s="152"/>
      <c r="Q118" s="152"/>
      <c r="R118" s="152"/>
      <c r="S118" s="152"/>
      <c r="T118" s="152"/>
      <c r="U118" s="152"/>
      <c r="V118" s="152"/>
      <c r="W118" s="152"/>
      <c r="X118" s="152"/>
      <c r="Y118" s="152"/>
      <c r="Z118" s="152"/>
      <c r="AA118" s="152"/>
      <c r="AB118" s="152"/>
      <c r="AC118" s="152"/>
      <c r="AD118" s="152"/>
    </row>
    <row r="119" customFormat="false" ht="11.25" hidden="false" customHeight="true" outlineLevel="0" collapsed="false">
      <c r="A119" s="135"/>
      <c r="B119" s="135"/>
      <c r="C119" s="156"/>
      <c r="D119" s="156" t="s">
        <v>171</v>
      </c>
      <c r="E119" s="156"/>
      <c r="F119" s="156"/>
      <c r="G119" s="156"/>
      <c r="H119" s="156"/>
      <c r="I119" s="158" t="str">
        <f aca="false">IF(I118&lt;1,"NA",IF(I118&lt;33.33,"Mild",IF(I118&lt;66.66,"Moderate","Severe")))</f>
        <v>NA</v>
      </c>
      <c r="J119" s="158" t="str">
        <f aca="false">IF(J118&lt;1,"NA",IF(J118&lt;33.33,"Mild",IF(J118&lt;66.66,"Moderate","Severe")))</f>
        <v>NA</v>
      </c>
      <c r="K119" s="152"/>
      <c r="L119" s="152"/>
      <c r="M119" s="152"/>
      <c r="N119" s="152"/>
      <c r="O119" s="152"/>
      <c r="P119" s="152"/>
      <c r="Q119" s="152"/>
      <c r="R119" s="152"/>
      <c r="S119" s="152"/>
      <c r="T119" s="152"/>
      <c r="U119" s="152"/>
      <c r="V119" s="152"/>
      <c r="W119" s="152"/>
      <c r="X119" s="152"/>
      <c r="Y119" s="152"/>
      <c r="Z119" s="152"/>
      <c r="AA119" s="152"/>
      <c r="AB119" s="152"/>
      <c r="AC119" s="152"/>
      <c r="AD119" s="152"/>
    </row>
    <row r="120" customFormat="false" ht="11.25" hidden="false" customHeight="true" outlineLevel="0" collapsed="false">
      <c r="A120" s="135"/>
      <c r="B120" s="135"/>
      <c r="C120" s="159" t="s">
        <v>221</v>
      </c>
      <c r="D120" s="159"/>
      <c r="E120" s="159"/>
      <c r="F120" s="159"/>
      <c r="G120" s="159"/>
      <c r="H120" s="159"/>
      <c r="I120" s="157" t="n">
        <f aca="false">ROUND(I118*0.3,2)</f>
        <v>0</v>
      </c>
      <c r="J120" s="157" t="n">
        <f aca="false">ROUND(J118*0.3,2)</f>
        <v>0</v>
      </c>
      <c r="K120" s="152"/>
      <c r="L120" s="152"/>
      <c r="M120" s="152"/>
      <c r="N120" s="152"/>
      <c r="O120" s="152"/>
      <c r="P120" s="152"/>
      <c r="Q120" s="152"/>
      <c r="R120" s="152"/>
      <c r="S120" s="152"/>
      <c r="T120" s="152"/>
      <c r="U120" s="152"/>
      <c r="V120" s="152"/>
      <c r="W120" s="152"/>
      <c r="X120" s="152"/>
      <c r="Y120" s="152"/>
      <c r="Z120" s="152"/>
      <c r="AA120" s="152"/>
      <c r="AB120" s="152"/>
      <c r="AC120" s="152"/>
      <c r="AD120" s="152"/>
    </row>
    <row r="121" customFormat="false" ht="34.5" hidden="false" customHeight="true" outlineLevel="0" collapsed="false">
      <c r="A121" s="129" t="s">
        <v>222</v>
      </c>
      <c r="B121" s="129"/>
      <c r="C121" s="129"/>
      <c r="D121" s="129"/>
      <c r="E121" s="129"/>
      <c r="F121" s="129"/>
      <c r="G121" s="129"/>
      <c r="H121" s="129"/>
      <c r="I121" s="130" t="n">
        <f aca="false">I106+I113+I120</f>
        <v>0</v>
      </c>
      <c r="J121" s="130" t="n">
        <f aca="false">J106+J113+J120</f>
        <v>0</v>
      </c>
      <c r="K121" s="43"/>
      <c r="L121" s="43"/>
      <c r="M121" s="43"/>
      <c r="N121" s="43"/>
      <c r="O121" s="43"/>
      <c r="P121" s="43"/>
      <c r="Q121" s="43"/>
      <c r="R121" s="43"/>
      <c r="S121" s="43"/>
      <c r="T121" s="43"/>
      <c r="U121" s="43"/>
      <c r="V121" s="43"/>
      <c r="W121" s="43"/>
      <c r="X121" s="43"/>
      <c r="Y121" s="43"/>
      <c r="Z121" s="43"/>
      <c r="AA121" s="43"/>
      <c r="AB121" s="43"/>
      <c r="AC121" s="43"/>
      <c r="AD121" s="43"/>
    </row>
    <row r="122" customFormat="false" ht="26.1" hidden="false" customHeight="true" outlineLevel="0" collapsed="false">
      <c r="A122" s="60"/>
      <c r="B122" s="60" t="s">
        <v>223</v>
      </c>
      <c r="C122" s="60"/>
      <c r="D122" s="60"/>
      <c r="E122" s="60"/>
      <c r="F122" s="60"/>
      <c r="G122" s="60"/>
      <c r="H122" s="60"/>
      <c r="I122" s="60"/>
      <c r="J122" s="160" t="n">
        <f aca="false">D237</f>
        <v>0</v>
      </c>
      <c r="K122" s="47"/>
      <c r="L122" s="47"/>
      <c r="M122" s="43"/>
      <c r="N122" s="43"/>
      <c r="O122" s="43"/>
      <c r="P122" s="43"/>
      <c r="Q122" s="43"/>
      <c r="R122" s="43"/>
      <c r="S122" s="43"/>
      <c r="T122" s="43"/>
      <c r="U122" s="43"/>
      <c r="V122" s="43"/>
      <c r="W122" s="43"/>
      <c r="X122" s="43"/>
      <c r="Y122" s="43"/>
      <c r="Z122" s="43"/>
      <c r="AA122" s="43"/>
      <c r="AB122" s="43"/>
      <c r="AC122" s="43"/>
      <c r="AD122" s="43"/>
    </row>
    <row r="123" customFormat="false" ht="24.75" hidden="false" customHeight="true" outlineLevel="0" collapsed="false">
      <c r="A123" s="60" t="s">
        <v>155</v>
      </c>
      <c r="B123" s="60" t="s">
        <v>156</v>
      </c>
      <c r="C123" s="60" t="s">
        <v>224</v>
      </c>
      <c r="D123" s="60"/>
      <c r="E123" s="61" t="s">
        <v>159</v>
      </c>
      <c r="F123" s="62" t="s">
        <v>160</v>
      </c>
      <c r="G123" s="61" t="s">
        <v>161</v>
      </c>
      <c r="H123" s="61" t="s">
        <v>162</v>
      </c>
      <c r="I123" s="61" t="s">
        <v>225</v>
      </c>
      <c r="J123" s="61" t="s">
        <v>226</v>
      </c>
      <c r="K123" s="47"/>
      <c r="L123" s="47"/>
      <c r="M123" s="43"/>
      <c r="N123" s="43"/>
      <c r="O123" s="43"/>
      <c r="P123" s="43"/>
      <c r="Q123" s="43"/>
      <c r="R123" s="43"/>
      <c r="S123" s="43"/>
      <c r="T123" s="43"/>
      <c r="U123" s="43"/>
      <c r="V123" s="43"/>
      <c r="W123" s="43"/>
      <c r="X123" s="43"/>
      <c r="Y123" s="43"/>
      <c r="Z123" s="43"/>
      <c r="AA123" s="43"/>
      <c r="AB123" s="43"/>
      <c r="AC123" s="43"/>
      <c r="AD123" s="43"/>
    </row>
    <row r="124" customFormat="false" ht="13.35" hidden="false" customHeight="true" outlineLevel="0" collapsed="false">
      <c r="A124" s="161" t="s">
        <v>227</v>
      </c>
      <c r="B124" s="162" t="n">
        <v>90</v>
      </c>
      <c r="C124" s="40" t="s">
        <v>29</v>
      </c>
      <c r="D124" s="40"/>
      <c r="E124" s="41" t="n">
        <v>54</v>
      </c>
      <c r="F124" s="16" t="n">
        <v>0</v>
      </c>
      <c r="G124" s="67" t="n">
        <v>0</v>
      </c>
      <c r="H124" s="67" t="n">
        <v>0</v>
      </c>
      <c r="I124" s="163" t="n">
        <f aca="false">G124</f>
        <v>0</v>
      </c>
      <c r="J124" s="163" t="n">
        <f aca="false">H124</f>
        <v>0</v>
      </c>
      <c r="K124" s="43"/>
      <c r="L124" s="43"/>
      <c r="M124" s="43"/>
      <c r="N124" s="43"/>
      <c r="O124" s="43"/>
      <c r="P124" s="43"/>
      <c r="Q124" s="43"/>
      <c r="R124" s="43"/>
      <c r="S124" s="43"/>
      <c r="T124" s="43"/>
      <c r="U124" s="43"/>
      <c r="V124" s="43"/>
      <c r="W124" s="43"/>
      <c r="X124" s="43"/>
      <c r="Y124" s="43"/>
      <c r="Z124" s="43"/>
      <c r="AA124" s="43"/>
      <c r="AB124" s="43"/>
      <c r="AC124" s="43"/>
      <c r="AD124" s="43"/>
    </row>
    <row r="125" customFormat="false" ht="13.35" hidden="false" customHeight="true" outlineLevel="0" collapsed="false">
      <c r="A125" s="161"/>
      <c r="B125" s="164"/>
      <c r="C125" s="40"/>
      <c r="D125" s="40"/>
      <c r="E125" s="41"/>
      <c r="F125" s="41"/>
      <c r="G125" s="67"/>
      <c r="H125" s="67"/>
      <c r="I125" s="163"/>
      <c r="J125" s="163"/>
      <c r="K125" s="43"/>
      <c r="L125" s="43"/>
      <c r="M125" s="43"/>
      <c r="N125" s="43"/>
      <c r="O125" s="43"/>
      <c r="P125" s="43"/>
      <c r="Q125" s="43"/>
      <c r="R125" s="43"/>
      <c r="S125" s="43"/>
      <c r="T125" s="43"/>
      <c r="U125" s="43"/>
      <c r="V125" s="43"/>
      <c r="W125" s="43"/>
      <c r="X125" s="43"/>
      <c r="Y125" s="43"/>
      <c r="Z125" s="43"/>
      <c r="AA125" s="43"/>
      <c r="AB125" s="43"/>
      <c r="AC125" s="43"/>
      <c r="AD125" s="43"/>
    </row>
    <row r="126" customFormat="false" ht="11.25" hidden="false" customHeight="true" outlineLevel="0" collapsed="false">
      <c r="A126" s="94" t="s">
        <v>228</v>
      </c>
      <c r="B126" s="165"/>
      <c r="C126" s="40" t="s">
        <v>34</v>
      </c>
      <c r="D126" s="40"/>
      <c r="E126" s="41" t="n">
        <v>55</v>
      </c>
      <c r="F126" s="16" t="n">
        <v>0</v>
      </c>
      <c r="G126" s="67" t="n">
        <v>0</v>
      </c>
      <c r="H126" s="67" t="n">
        <v>0</v>
      </c>
      <c r="I126" s="163" t="n">
        <f aca="false">G126</f>
        <v>0</v>
      </c>
      <c r="J126" s="163" t="n">
        <f aca="false">H126</f>
        <v>0</v>
      </c>
      <c r="K126" s="43"/>
      <c r="L126" s="43"/>
      <c r="M126" s="43"/>
      <c r="N126" s="43"/>
      <c r="O126" s="43"/>
      <c r="P126" s="43"/>
      <c r="Q126" s="43"/>
      <c r="R126" s="43"/>
      <c r="S126" s="43"/>
      <c r="T126" s="43"/>
      <c r="U126" s="43"/>
      <c r="V126" s="43"/>
      <c r="W126" s="43"/>
      <c r="X126" s="43"/>
      <c r="Y126" s="43"/>
      <c r="Z126" s="43"/>
      <c r="AA126" s="43"/>
      <c r="AB126" s="43"/>
      <c r="AC126" s="43"/>
      <c r="AD126" s="43"/>
    </row>
    <row r="127" customFormat="false" ht="10.35" hidden="false" customHeight="true" outlineLevel="0" collapsed="false">
      <c r="A127" s="165" t="s">
        <v>229</v>
      </c>
      <c r="B127" s="165"/>
      <c r="C127" s="40"/>
      <c r="D127" s="40"/>
      <c r="E127" s="41"/>
      <c r="F127" s="41"/>
      <c r="G127" s="67"/>
      <c r="H127" s="67"/>
      <c r="I127" s="163"/>
      <c r="J127" s="163"/>
      <c r="K127" s="43"/>
      <c r="L127" s="43"/>
      <c r="M127" s="43"/>
      <c r="N127" s="43"/>
      <c r="O127" s="43"/>
      <c r="P127" s="43"/>
      <c r="Q127" s="43"/>
      <c r="R127" s="43"/>
      <c r="S127" s="43"/>
      <c r="T127" s="43"/>
      <c r="U127" s="43"/>
      <c r="V127" s="43"/>
      <c r="W127" s="43"/>
      <c r="X127" s="43"/>
      <c r="Y127" s="43"/>
      <c r="Z127" s="43"/>
      <c r="AA127" s="43"/>
      <c r="AB127" s="43"/>
      <c r="AC127" s="43"/>
      <c r="AD127" s="43"/>
    </row>
    <row r="128" customFormat="false" ht="6.75" hidden="false" customHeight="true" outlineLevel="0" collapsed="false">
      <c r="A128" s="165" t="s">
        <v>230</v>
      </c>
      <c r="B128" s="165"/>
      <c r="C128" s="40" t="s">
        <v>231</v>
      </c>
      <c r="D128" s="40"/>
      <c r="E128" s="41" t="n">
        <v>56</v>
      </c>
      <c r="F128" s="16" t="n">
        <v>0</v>
      </c>
      <c r="G128" s="67" t="n">
        <v>0</v>
      </c>
      <c r="H128" s="67" t="n">
        <v>0</v>
      </c>
      <c r="I128" s="163" t="n">
        <f aca="false">G128</f>
        <v>0</v>
      </c>
      <c r="J128" s="163" t="n">
        <f aca="false">H128</f>
        <v>0</v>
      </c>
      <c r="K128" s="43"/>
      <c r="L128" s="43"/>
      <c r="M128" s="43"/>
      <c r="N128" s="43"/>
      <c r="O128" s="43"/>
      <c r="P128" s="43"/>
      <c r="Q128" s="43"/>
      <c r="R128" s="43"/>
      <c r="S128" s="43"/>
      <c r="T128" s="43"/>
      <c r="U128" s="43"/>
      <c r="V128" s="43"/>
      <c r="W128" s="43"/>
      <c r="X128" s="43"/>
      <c r="Y128" s="43"/>
      <c r="Z128" s="43"/>
      <c r="AA128" s="43"/>
      <c r="AB128" s="43"/>
      <c r="AC128" s="43"/>
      <c r="AD128" s="43"/>
    </row>
    <row r="129" customFormat="false" ht="6.75" hidden="false" customHeight="true" outlineLevel="0" collapsed="false">
      <c r="A129" s="165"/>
      <c r="B129" s="165"/>
      <c r="C129" s="40"/>
      <c r="D129" s="40"/>
      <c r="E129" s="41"/>
      <c r="F129" s="41"/>
      <c r="G129" s="67"/>
      <c r="H129" s="67"/>
      <c r="I129" s="163"/>
      <c r="J129" s="163"/>
      <c r="K129" s="43"/>
      <c r="L129" s="43"/>
      <c r="M129" s="43"/>
      <c r="N129" s="43"/>
      <c r="O129" s="43"/>
      <c r="P129" s="43"/>
      <c r="Q129" s="43"/>
      <c r="R129" s="43"/>
      <c r="S129" s="43"/>
      <c r="T129" s="43"/>
      <c r="U129" s="43"/>
      <c r="V129" s="43"/>
      <c r="W129" s="43"/>
      <c r="X129" s="43"/>
      <c r="Y129" s="43"/>
      <c r="Z129" s="43"/>
      <c r="AA129" s="43"/>
      <c r="AB129" s="43"/>
      <c r="AC129" s="43"/>
      <c r="AD129" s="43"/>
    </row>
    <row r="130" customFormat="false" ht="17.1" hidden="false" customHeight="true" outlineLevel="0" collapsed="false">
      <c r="A130" s="94" t="s">
        <v>232</v>
      </c>
      <c r="B130" s="94"/>
      <c r="C130" s="40" t="s">
        <v>233</v>
      </c>
      <c r="D130" s="40"/>
      <c r="E130" s="41" t="n">
        <v>57</v>
      </c>
      <c r="F130" s="16" t="n">
        <v>0</v>
      </c>
      <c r="G130" s="67" t="n">
        <v>0</v>
      </c>
      <c r="H130" s="67" t="n">
        <v>0</v>
      </c>
      <c r="I130" s="163" t="n">
        <f aca="false">G130</f>
        <v>0</v>
      </c>
      <c r="J130" s="163" t="n">
        <f aca="false">H130</f>
        <v>0</v>
      </c>
      <c r="K130" s="43"/>
      <c r="L130" s="43"/>
      <c r="M130" s="43"/>
      <c r="N130" s="43"/>
      <c r="O130" s="43"/>
      <c r="P130" s="43"/>
      <c r="Q130" s="43"/>
      <c r="R130" s="43"/>
      <c r="S130" s="43"/>
      <c r="T130" s="43"/>
      <c r="U130" s="43"/>
      <c r="V130" s="43"/>
      <c r="W130" s="43"/>
      <c r="X130" s="43"/>
      <c r="Y130" s="43"/>
      <c r="Z130" s="43"/>
      <c r="AA130" s="43"/>
      <c r="AB130" s="43"/>
      <c r="AC130" s="43"/>
      <c r="AD130" s="43"/>
    </row>
    <row r="131" customFormat="false" ht="6.75" hidden="false" customHeight="true" outlineLevel="0" collapsed="false">
      <c r="A131" s="94"/>
      <c r="B131" s="94"/>
      <c r="C131" s="40"/>
      <c r="D131" s="40"/>
      <c r="E131" s="41"/>
      <c r="F131" s="41"/>
      <c r="G131" s="67"/>
      <c r="H131" s="67"/>
      <c r="I131" s="163"/>
      <c r="J131" s="163"/>
      <c r="K131" s="43"/>
      <c r="L131" s="43"/>
      <c r="M131" s="43"/>
      <c r="N131" s="43"/>
      <c r="O131" s="43"/>
      <c r="P131" s="43"/>
      <c r="Q131" s="43"/>
      <c r="R131" s="43"/>
      <c r="S131" s="43"/>
      <c r="T131" s="43"/>
      <c r="U131" s="43"/>
      <c r="V131" s="43"/>
      <c r="W131" s="43"/>
      <c r="X131" s="43"/>
      <c r="Y131" s="43"/>
      <c r="Z131" s="43"/>
      <c r="AA131" s="43"/>
      <c r="AB131" s="43"/>
      <c r="AC131" s="43"/>
      <c r="AD131" s="43"/>
    </row>
    <row r="132" customFormat="false" ht="11.85" hidden="false" customHeight="true" outlineLevel="0" collapsed="false">
      <c r="A132" s="94" t="s">
        <v>234</v>
      </c>
      <c r="B132" s="94"/>
      <c r="C132" s="40" t="s">
        <v>235</v>
      </c>
      <c r="D132" s="40"/>
      <c r="E132" s="41" t="n">
        <v>58</v>
      </c>
      <c r="F132" s="16" t="n">
        <v>0</v>
      </c>
      <c r="G132" s="67" t="n">
        <v>0</v>
      </c>
      <c r="H132" s="67" t="n">
        <v>0</v>
      </c>
      <c r="I132" s="163" t="n">
        <f aca="false">G132</f>
        <v>0</v>
      </c>
      <c r="J132" s="163" t="n">
        <f aca="false">H132</f>
        <v>0</v>
      </c>
      <c r="K132" s="43"/>
      <c r="L132" s="43"/>
      <c r="M132" s="43"/>
      <c r="N132" s="43"/>
      <c r="O132" s="43"/>
      <c r="P132" s="43"/>
      <c r="Q132" s="43"/>
      <c r="R132" s="43"/>
      <c r="S132" s="43"/>
      <c r="T132" s="43"/>
      <c r="U132" s="43"/>
      <c r="V132" s="43"/>
      <c r="W132" s="43"/>
      <c r="X132" s="43"/>
      <c r="Y132" s="43"/>
      <c r="Z132" s="43"/>
      <c r="AA132" s="43"/>
      <c r="AB132" s="43"/>
      <c r="AC132" s="43"/>
      <c r="AD132" s="43"/>
    </row>
    <row r="133" customFormat="false" ht="16.35" hidden="false" customHeight="true" outlineLevel="0" collapsed="false">
      <c r="A133" s="94"/>
      <c r="B133" s="94"/>
      <c r="C133" s="40"/>
      <c r="D133" s="40"/>
      <c r="E133" s="41"/>
      <c r="F133" s="41"/>
      <c r="G133" s="67"/>
      <c r="H133" s="67"/>
      <c r="I133" s="163"/>
      <c r="J133" s="163"/>
      <c r="K133" s="43"/>
      <c r="L133" s="43"/>
      <c r="M133" s="43"/>
      <c r="N133" s="43"/>
      <c r="O133" s="43"/>
      <c r="P133" s="43"/>
      <c r="Q133" s="43"/>
      <c r="R133" s="43"/>
      <c r="S133" s="43"/>
      <c r="T133" s="43"/>
      <c r="U133" s="43"/>
      <c r="V133" s="43"/>
      <c r="W133" s="43"/>
      <c r="X133" s="43"/>
      <c r="Y133" s="43"/>
      <c r="Z133" s="43"/>
      <c r="AA133" s="43"/>
      <c r="AB133" s="43"/>
      <c r="AC133" s="43"/>
      <c r="AD133" s="43"/>
    </row>
    <row r="134" customFormat="false" ht="13.5" hidden="false" customHeight="true" outlineLevel="0" collapsed="false">
      <c r="A134" s="83"/>
      <c r="B134" s="83"/>
      <c r="C134" s="40" t="s">
        <v>236</v>
      </c>
      <c r="D134" s="40"/>
      <c r="E134" s="41" t="n">
        <v>59</v>
      </c>
      <c r="F134" s="16" t="n">
        <v>0</v>
      </c>
      <c r="G134" s="67" t="n">
        <v>0</v>
      </c>
      <c r="H134" s="67" t="n">
        <v>0</v>
      </c>
      <c r="I134" s="163" t="n">
        <f aca="false">G134</f>
        <v>0</v>
      </c>
      <c r="J134" s="163" t="n">
        <f aca="false">H134</f>
        <v>0</v>
      </c>
      <c r="K134" s="43"/>
      <c r="L134" s="43"/>
      <c r="M134" s="43"/>
      <c r="N134" s="43"/>
      <c r="O134" s="43"/>
      <c r="P134" s="43"/>
      <c r="Q134" s="43"/>
      <c r="R134" s="43"/>
      <c r="S134" s="43"/>
      <c r="T134" s="43"/>
      <c r="U134" s="43"/>
      <c r="V134" s="43"/>
      <c r="W134" s="43"/>
      <c r="X134" s="43"/>
      <c r="Y134" s="43"/>
      <c r="Z134" s="43"/>
      <c r="AA134" s="43"/>
      <c r="AB134" s="43"/>
      <c r="AC134" s="43"/>
      <c r="AD134" s="43"/>
    </row>
    <row r="135" customFormat="false" ht="13.5" hidden="false" customHeight="true" outlineLevel="0" collapsed="false">
      <c r="A135" s="83"/>
      <c r="B135" s="83"/>
      <c r="C135" s="40"/>
      <c r="D135" s="40"/>
      <c r="E135" s="41"/>
      <c r="F135" s="41"/>
      <c r="G135" s="67"/>
      <c r="H135" s="67"/>
      <c r="I135" s="163"/>
      <c r="J135" s="163"/>
      <c r="K135" s="43"/>
      <c r="L135" s="43"/>
      <c r="M135" s="43"/>
      <c r="N135" s="43"/>
      <c r="O135" s="43"/>
      <c r="P135" s="43"/>
      <c r="Q135" s="43"/>
      <c r="R135" s="43"/>
      <c r="S135" s="43"/>
      <c r="T135" s="43"/>
      <c r="U135" s="43"/>
      <c r="V135" s="43"/>
      <c r="W135" s="43"/>
      <c r="X135" s="43"/>
      <c r="Y135" s="43"/>
      <c r="Z135" s="43"/>
      <c r="AA135" s="43"/>
      <c r="AB135" s="43"/>
      <c r="AC135" s="43"/>
      <c r="AD135" s="43"/>
    </row>
    <row r="136" customFormat="false" ht="6.75" hidden="false" customHeight="true" outlineLevel="0" collapsed="false">
      <c r="A136" s="83"/>
      <c r="B136" s="83"/>
      <c r="C136" s="40" t="s">
        <v>237</v>
      </c>
      <c r="D136" s="40"/>
      <c r="E136" s="41" t="n">
        <v>60</v>
      </c>
      <c r="F136" s="16" t="n">
        <v>0</v>
      </c>
      <c r="G136" s="67" t="n">
        <v>0</v>
      </c>
      <c r="H136" s="67" t="n">
        <v>0</v>
      </c>
      <c r="I136" s="163" t="n">
        <f aca="false">G136</f>
        <v>0</v>
      </c>
      <c r="J136" s="163" t="n">
        <f aca="false">H136</f>
        <v>0</v>
      </c>
      <c r="K136" s="43"/>
      <c r="L136" s="43"/>
      <c r="M136" s="43"/>
      <c r="N136" s="43"/>
      <c r="O136" s="43"/>
      <c r="P136" s="43"/>
      <c r="Q136" s="43"/>
      <c r="R136" s="43"/>
      <c r="S136" s="43"/>
      <c r="T136" s="43"/>
      <c r="U136" s="43"/>
      <c r="V136" s="43"/>
      <c r="W136" s="43"/>
      <c r="X136" s="43"/>
      <c r="Y136" s="43"/>
      <c r="Z136" s="43"/>
      <c r="AA136" s="43"/>
      <c r="AB136" s="43"/>
      <c r="AC136" s="43"/>
      <c r="AD136" s="43"/>
    </row>
    <row r="137" customFormat="false" ht="13.5" hidden="false" customHeight="true" outlineLevel="0" collapsed="false">
      <c r="A137" s="83"/>
      <c r="B137" s="83"/>
      <c r="C137" s="40"/>
      <c r="D137" s="40"/>
      <c r="E137" s="41"/>
      <c r="F137" s="41"/>
      <c r="G137" s="67"/>
      <c r="H137" s="67"/>
      <c r="I137" s="163"/>
      <c r="J137" s="163"/>
      <c r="K137" s="43"/>
      <c r="L137" s="43"/>
      <c r="M137" s="43"/>
      <c r="N137" s="43"/>
      <c r="O137" s="43"/>
      <c r="P137" s="43"/>
      <c r="Q137" s="43"/>
      <c r="R137" s="43"/>
      <c r="S137" s="43"/>
      <c r="T137" s="43"/>
      <c r="U137" s="43"/>
      <c r="V137" s="43"/>
      <c r="W137" s="43"/>
      <c r="X137" s="43"/>
      <c r="Y137" s="43"/>
      <c r="Z137" s="43"/>
      <c r="AA137" s="43"/>
      <c r="AB137" s="43"/>
      <c r="AC137" s="43"/>
      <c r="AD137" s="43"/>
    </row>
    <row r="138" customFormat="false" ht="6.75" hidden="false" customHeight="true" outlineLevel="0" collapsed="false">
      <c r="A138" s="83"/>
      <c r="B138" s="83"/>
      <c r="C138" s="40" t="s">
        <v>238</v>
      </c>
      <c r="D138" s="40"/>
      <c r="E138" s="41" t="n">
        <v>61</v>
      </c>
      <c r="F138" s="16" t="n">
        <v>0</v>
      </c>
      <c r="G138" s="67" t="n">
        <v>0</v>
      </c>
      <c r="H138" s="67" t="n">
        <v>0</v>
      </c>
      <c r="I138" s="163" t="n">
        <f aca="false">G138</f>
        <v>0</v>
      </c>
      <c r="J138" s="163" t="n">
        <f aca="false">H138</f>
        <v>0</v>
      </c>
      <c r="K138" s="43"/>
      <c r="L138" s="43"/>
      <c r="M138" s="43"/>
      <c r="N138" s="43"/>
      <c r="O138" s="43"/>
      <c r="P138" s="43"/>
      <c r="Q138" s="43"/>
      <c r="R138" s="43"/>
      <c r="S138" s="43"/>
      <c r="T138" s="43"/>
      <c r="U138" s="43"/>
      <c r="V138" s="43"/>
      <c r="W138" s="43"/>
      <c r="X138" s="43"/>
      <c r="Y138" s="43"/>
      <c r="Z138" s="43"/>
      <c r="AA138" s="43"/>
      <c r="AB138" s="43"/>
      <c r="AC138" s="43"/>
      <c r="AD138" s="43"/>
    </row>
    <row r="139" customFormat="false" ht="6.75" hidden="false" customHeight="true" outlineLevel="0" collapsed="false">
      <c r="A139" s="83"/>
      <c r="B139" s="83"/>
      <c r="C139" s="40"/>
      <c r="D139" s="40"/>
      <c r="E139" s="41"/>
      <c r="F139" s="41"/>
      <c r="G139" s="67"/>
      <c r="H139" s="67"/>
      <c r="I139" s="163"/>
      <c r="J139" s="163"/>
      <c r="K139" s="43"/>
      <c r="L139" s="43"/>
      <c r="M139" s="43"/>
      <c r="N139" s="43"/>
      <c r="O139" s="43"/>
      <c r="P139" s="43"/>
      <c r="Q139" s="43"/>
      <c r="R139" s="43"/>
      <c r="S139" s="43"/>
      <c r="T139" s="43"/>
      <c r="U139" s="43"/>
      <c r="V139" s="43"/>
      <c r="W139" s="43"/>
      <c r="X139" s="43"/>
      <c r="Y139" s="43"/>
      <c r="Z139" s="43"/>
      <c r="AA139" s="43"/>
      <c r="AB139" s="43"/>
      <c r="AC139" s="43"/>
      <c r="AD139" s="43"/>
    </row>
    <row r="140" customFormat="false" ht="13.5" hidden="false" customHeight="true" outlineLevel="0" collapsed="false">
      <c r="A140" s="83"/>
      <c r="B140" s="83"/>
      <c r="C140" s="40" t="s">
        <v>239</v>
      </c>
      <c r="D140" s="40"/>
      <c r="E140" s="41" t="n">
        <v>62</v>
      </c>
      <c r="F140" s="16" t="n">
        <v>0</v>
      </c>
      <c r="G140" s="67" t="n">
        <v>0</v>
      </c>
      <c r="H140" s="67" t="n">
        <v>0</v>
      </c>
      <c r="I140" s="163" t="n">
        <f aca="false">G140</f>
        <v>0</v>
      </c>
      <c r="J140" s="163" t="n">
        <f aca="false">H140</f>
        <v>0</v>
      </c>
      <c r="K140" s="43"/>
      <c r="L140" s="43"/>
      <c r="M140" s="43"/>
      <c r="N140" s="43"/>
      <c r="O140" s="43"/>
      <c r="P140" s="43"/>
      <c r="Q140" s="43"/>
      <c r="R140" s="43"/>
      <c r="S140" s="43"/>
      <c r="T140" s="43"/>
      <c r="U140" s="43"/>
      <c r="V140" s="43"/>
      <c r="W140" s="43"/>
      <c r="X140" s="43"/>
      <c r="Y140" s="43"/>
      <c r="Z140" s="43"/>
      <c r="AA140" s="43"/>
      <c r="AB140" s="43"/>
      <c r="AC140" s="43"/>
      <c r="AD140" s="43"/>
    </row>
    <row r="141" customFormat="false" ht="6.75" hidden="false" customHeight="true" outlineLevel="0" collapsed="false">
      <c r="A141" s="83"/>
      <c r="B141" s="83"/>
      <c r="C141" s="40"/>
      <c r="D141" s="40"/>
      <c r="E141" s="41"/>
      <c r="F141" s="41"/>
      <c r="G141" s="67"/>
      <c r="H141" s="67"/>
      <c r="I141" s="163"/>
      <c r="J141" s="163"/>
      <c r="K141" s="43"/>
      <c r="L141" s="43"/>
      <c r="M141" s="43"/>
      <c r="N141" s="43"/>
      <c r="O141" s="43"/>
      <c r="P141" s="43"/>
      <c r="Q141" s="43"/>
      <c r="R141" s="43"/>
      <c r="S141" s="43"/>
      <c r="T141" s="43"/>
      <c r="U141" s="43"/>
      <c r="V141" s="43"/>
      <c r="W141" s="43"/>
      <c r="X141" s="43"/>
      <c r="Y141" s="43"/>
      <c r="Z141" s="43"/>
      <c r="AA141" s="43"/>
      <c r="AB141" s="43"/>
      <c r="AC141" s="43"/>
      <c r="AD141" s="43"/>
    </row>
    <row r="142" customFormat="false" ht="6.75" hidden="false" customHeight="true" outlineLevel="0" collapsed="false">
      <c r="A142" s="83"/>
      <c r="B142" s="83"/>
      <c r="C142" s="40" t="s">
        <v>240</v>
      </c>
      <c r="D142" s="40"/>
      <c r="E142" s="41" t="n">
        <v>63</v>
      </c>
      <c r="F142" s="16" t="n">
        <v>0</v>
      </c>
      <c r="G142" s="67" t="n">
        <v>0</v>
      </c>
      <c r="H142" s="67" t="n">
        <v>0</v>
      </c>
      <c r="I142" s="163" t="n">
        <f aca="false">G142</f>
        <v>0</v>
      </c>
      <c r="J142" s="163" t="n">
        <f aca="false">H142</f>
        <v>0</v>
      </c>
      <c r="K142" s="43"/>
      <c r="L142" s="43"/>
      <c r="M142" s="43"/>
      <c r="N142" s="43"/>
      <c r="O142" s="43"/>
      <c r="P142" s="43"/>
      <c r="Q142" s="43"/>
      <c r="R142" s="43"/>
      <c r="S142" s="43"/>
      <c r="T142" s="43"/>
      <c r="U142" s="43"/>
      <c r="V142" s="43"/>
      <c r="W142" s="43"/>
      <c r="X142" s="43"/>
      <c r="Y142" s="43"/>
      <c r="Z142" s="43"/>
      <c r="AA142" s="43"/>
      <c r="AB142" s="43"/>
      <c r="AC142" s="43"/>
      <c r="AD142" s="43"/>
    </row>
    <row r="143" customFormat="false" ht="6.75" hidden="false" customHeight="true" outlineLevel="0" collapsed="false">
      <c r="A143" s="83"/>
      <c r="B143" s="83"/>
      <c r="C143" s="40"/>
      <c r="D143" s="40"/>
      <c r="E143" s="41"/>
      <c r="F143" s="41"/>
      <c r="G143" s="41"/>
      <c r="H143" s="41"/>
      <c r="I143" s="41"/>
      <c r="J143" s="41"/>
      <c r="K143" s="43"/>
      <c r="L143" s="43"/>
      <c r="M143" s="43"/>
      <c r="N143" s="43"/>
      <c r="O143" s="43"/>
      <c r="P143" s="43"/>
      <c r="Q143" s="43"/>
      <c r="R143" s="43"/>
      <c r="S143" s="43"/>
      <c r="T143" s="43"/>
      <c r="U143" s="43"/>
      <c r="V143" s="43"/>
      <c r="W143" s="43"/>
      <c r="X143" s="43"/>
      <c r="Y143" s="43"/>
      <c r="Z143" s="43"/>
      <c r="AA143" s="43"/>
      <c r="AB143" s="43"/>
      <c r="AC143" s="43"/>
      <c r="AD143" s="43"/>
    </row>
    <row r="144" customFormat="false" ht="14.25" hidden="false" customHeight="true" outlineLevel="0" collapsed="false">
      <c r="A144" s="166" t="s">
        <v>241</v>
      </c>
      <c r="B144" s="166"/>
      <c r="C144" s="166"/>
      <c r="D144" s="166"/>
      <c r="E144" s="166"/>
      <c r="F144" s="166"/>
      <c r="G144" s="166"/>
      <c r="H144" s="166"/>
      <c r="I144" s="167" t="n">
        <f aca="false">I124+I126+I128+I130+I132+I134+I136+I138+I140+I142</f>
        <v>0</v>
      </c>
      <c r="J144" s="167" t="n">
        <f aca="false">J124+J126+J128+J130+J132+J134+J136+J138+J140+J142</f>
        <v>0</v>
      </c>
      <c r="K144" s="43"/>
      <c r="L144" s="43"/>
      <c r="M144" s="43"/>
      <c r="N144" s="43"/>
      <c r="O144" s="43"/>
      <c r="P144" s="43"/>
      <c r="Q144" s="43"/>
      <c r="R144" s="43"/>
      <c r="S144" s="43"/>
      <c r="T144" s="43"/>
      <c r="U144" s="43"/>
      <c r="V144" s="43"/>
      <c r="W144" s="43"/>
      <c r="X144" s="43"/>
      <c r="Y144" s="43"/>
      <c r="Z144" s="43"/>
      <c r="AA144" s="43"/>
      <c r="AB144" s="43"/>
      <c r="AC144" s="43"/>
      <c r="AD144" s="43"/>
    </row>
    <row r="145" customFormat="false" ht="12.75" hidden="false" customHeight="true" outlineLevel="0" collapsed="false">
      <c r="A145" s="168" t="s">
        <v>242</v>
      </c>
      <c r="B145" s="168"/>
      <c r="C145" s="168"/>
      <c r="D145" s="168"/>
      <c r="E145" s="168"/>
      <c r="F145" s="168"/>
      <c r="G145" s="168"/>
      <c r="H145" s="168"/>
      <c r="I145" s="168"/>
      <c r="J145" s="168"/>
      <c r="K145" s="43"/>
      <c r="L145" s="43"/>
      <c r="M145" s="43"/>
      <c r="N145" s="43"/>
      <c r="O145" s="43"/>
      <c r="P145" s="43"/>
      <c r="Q145" s="43"/>
      <c r="R145" s="43"/>
      <c r="S145" s="43"/>
      <c r="T145" s="43"/>
      <c r="U145" s="43"/>
      <c r="V145" s="43"/>
      <c r="W145" s="43"/>
      <c r="X145" s="43"/>
      <c r="Y145" s="43"/>
      <c r="Z145" s="43"/>
      <c r="AA145" s="43"/>
      <c r="AB145" s="43"/>
      <c r="AC145" s="43"/>
      <c r="AD145" s="43"/>
    </row>
    <row r="146" customFormat="false" ht="12.75" hidden="false" customHeight="true" outlineLevel="0" collapsed="false">
      <c r="A146" s="169" t="s">
        <v>243</v>
      </c>
      <c r="B146" s="169"/>
      <c r="C146" s="170" t="s">
        <v>244</v>
      </c>
      <c r="D146" s="170"/>
      <c r="E146" s="170"/>
      <c r="F146" s="171" t="s">
        <v>245</v>
      </c>
      <c r="G146" s="171"/>
      <c r="H146" s="171"/>
      <c r="I146" s="171"/>
      <c r="J146" s="172"/>
      <c r="K146" s="43"/>
      <c r="L146" s="43"/>
      <c r="M146" s="43"/>
      <c r="N146" s="43"/>
      <c r="O146" s="43"/>
      <c r="P146" s="43"/>
      <c r="Q146" s="43"/>
      <c r="R146" s="43"/>
      <c r="S146" s="43"/>
      <c r="T146" s="43"/>
      <c r="U146" s="43"/>
      <c r="V146" s="43"/>
      <c r="W146" s="43"/>
      <c r="X146" s="43"/>
      <c r="Y146" s="43"/>
      <c r="Z146" s="43"/>
      <c r="AA146" s="43"/>
      <c r="AB146" s="43"/>
      <c r="AC146" s="43"/>
      <c r="AD146" s="43"/>
    </row>
    <row r="147" customFormat="false" ht="19.5" hidden="false" customHeight="true" outlineLevel="0" collapsed="false">
      <c r="A147" s="173" t="s">
        <v>246</v>
      </c>
      <c r="B147" s="173"/>
      <c r="C147" s="174" t="n">
        <f aca="false">MAX(I89,I121,I144)</f>
        <v>0</v>
      </c>
      <c r="D147" s="175" t="str">
        <f aca="false">IF((I89+I121+I144)&lt;=0," ",IF(AND(I89=I121,I89=I144),"MLA Movement Loss in Arm", IF(AND(I89&gt;=I121,I89&gt;=I144),"MLA Movement Loss in Arm",IF(AND(I121&gt;=I89,I121&gt;=I144),"SLA Strength Loss in Arm","ALA Activitiy Loss in Arm"))))</f>
        <v> </v>
      </c>
      <c r="E147" s="175"/>
      <c r="F147" s="176" t="n">
        <f aca="false">MAX(J89,J121,J144)</f>
        <v>0</v>
      </c>
      <c r="G147" s="176"/>
      <c r="H147" s="177" t="str">
        <f aca="false">IF((J89+J121+J144)&lt;=0," ",IF(AND(J89=J121,J89=J144),"MLA Movement Loss in Arm", IF(AND(J89&gt;=J121,J89&gt;=J144),"MLA Movement Loss in Arm",IF(AND(J121&gt;=J89,J121&gt;=J144),"SLA Strength Loss in Arm","ALA Activitiy Loss in Arm"))))</f>
        <v> </v>
      </c>
      <c r="I147" s="177"/>
      <c r="J147" s="173"/>
      <c r="K147" s="43"/>
      <c r="L147" s="43"/>
      <c r="M147" s="43"/>
      <c r="N147" s="43"/>
      <c r="O147" s="43"/>
      <c r="P147" s="43"/>
      <c r="Q147" s="43"/>
      <c r="R147" s="43"/>
      <c r="S147" s="43"/>
      <c r="T147" s="43"/>
      <c r="U147" s="43"/>
      <c r="V147" s="43"/>
      <c r="W147" s="43"/>
      <c r="X147" s="43"/>
      <c r="Y147" s="43"/>
      <c r="Z147" s="43"/>
      <c r="AA147" s="43"/>
      <c r="AB147" s="43"/>
      <c r="AC147" s="43"/>
      <c r="AD147" s="43"/>
    </row>
    <row r="148" customFormat="false" ht="19.5" hidden="false" customHeight="true" outlineLevel="0" collapsed="false">
      <c r="A148" s="173" t="s">
        <v>247</v>
      </c>
      <c r="B148" s="173"/>
      <c r="C148" s="178" t="n">
        <f aca="false">I89+I121+I144-MAX(I89,I121,I144)-MIN(I89,I121,I144)</f>
        <v>0</v>
      </c>
      <c r="D148" s="179" t="str">
        <f aca="false">IF((I89+I121+I144)&lt;=0," ",IF(AND(I89=I121,I89=I144),"SLA Strength Loss in Arm", IF(AND(I89=C148,I89&lt;&gt;I121,I89&lt;&gt;I144,I89&gt;0),"MLA Movement Loss in Arm",IF(AND(I121=C148,I121&lt;&gt;I89,I121&lt;&gt;I144,I121&gt;0),"SLA Strength Loss in Arm",IF(AND(I144&gt;0,(I89+I121)&gt;0),"ALA Activity Loss in Arm","")))))</f>
        <v> </v>
      </c>
      <c r="E148" s="179"/>
      <c r="F148" s="180" t="n">
        <f aca="false">J89+J121+J144-MAX(J89,J121,J144)-MIN(J89,J121,J144)</f>
        <v>0</v>
      </c>
      <c r="G148" s="180"/>
      <c r="H148" s="177" t="str">
        <f aca="false">IF((J89+J121+J144)&lt;=0," ",IF(AND(J89=J121,J89=J144),"SLA Strength Loss in Arm", IF(AND(J89=C148,J89&lt;&gt;J121,J89&lt;&gt;J144,J89&gt;0),"MLA Movement Loss in Arm",IF(AND(J121=C148,J121&lt;&gt;J89,J121&lt;&gt;J144,J121&gt;0),"SLA Strength Loss in Arm",IF(AND(J144&gt;0,(J89+J121)&gt;0),"ALA Activity Loss in Arm","")))))</f>
        <v> </v>
      </c>
      <c r="I148" s="177"/>
      <c r="J148" s="172"/>
      <c r="K148" s="181"/>
      <c r="L148" s="181"/>
      <c r="M148" s="181"/>
      <c r="N148" s="181"/>
      <c r="O148" s="181"/>
      <c r="P148" s="181"/>
      <c r="Q148" s="181"/>
      <c r="R148" s="181"/>
      <c r="S148" s="181"/>
      <c r="T148" s="181"/>
      <c r="U148" s="181"/>
      <c r="V148" s="181"/>
      <c r="W148" s="181"/>
      <c r="X148" s="181"/>
      <c r="Y148" s="181"/>
      <c r="Z148" s="181"/>
      <c r="AA148" s="181"/>
      <c r="AB148" s="181"/>
      <c r="AC148" s="181"/>
      <c r="AD148" s="181"/>
    </row>
    <row r="149" customFormat="false" ht="19.5" hidden="false" customHeight="true" outlineLevel="0" collapsed="false">
      <c r="A149" s="173" t="s">
        <v>248</v>
      </c>
      <c r="B149" s="172"/>
      <c r="C149" s="178" t="n">
        <f aca="false">MIN(I89,I121,I144)</f>
        <v>0</v>
      </c>
      <c r="D149" s="179" t="str">
        <f aca="false">IF((I89+I121+I144)&lt;=0," ",IF(AND(I89=I121,I89=I144),"ALA Activity Loss in Arm", IF(AND(I89&lt;I121,I89&lt;I144),"MLA Movement Loss in Arm",IF(AND(I121&lt;I89,I121&lt;I144),"SLA Strength Loss in Arm",IF(AND(I144&gt;0,(I89+I121)&gt;0),"ALA Activity Loss in Arm","")))))</f>
        <v> </v>
      </c>
      <c r="E149" s="179"/>
      <c r="F149" s="180" t="n">
        <f aca="false">MIN(J89,J121,J144)</f>
        <v>0</v>
      </c>
      <c r="G149" s="180"/>
      <c r="H149" s="177" t="str">
        <f aca="false">IF((J89+J121+J144)&lt;=0," ",IF(AND(J89=J121,J89=J144),"ALA Activity Loss in Arm", IF(AND(J89&lt;J121,J89&lt;J144),"MLA Movement Loss in Arm",IF(AND(J121&lt;J89,J121&lt;J144),"SLA Strength Loss in Arm",IF(AND(J144&gt;0,(J89+J121)&gt;0),"ALA Activity Loss in Arm","")))))</f>
        <v> </v>
      </c>
      <c r="I149" s="177"/>
      <c r="J149" s="172"/>
      <c r="K149" s="181"/>
      <c r="L149" s="181"/>
      <c r="M149" s="181"/>
      <c r="N149" s="181"/>
      <c r="O149" s="181"/>
      <c r="P149" s="181"/>
      <c r="Q149" s="181"/>
      <c r="R149" s="181"/>
      <c r="S149" s="181"/>
      <c r="T149" s="181"/>
      <c r="U149" s="181"/>
      <c r="V149" s="181"/>
      <c r="W149" s="181"/>
      <c r="X149" s="181"/>
      <c r="Y149" s="181"/>
      <c r="Z149" s="181"/>
      <c r="AA149" s="181"/>
      <c r="AB149" s="181"/>
      <c r="AC149" s="181"/>
      <c r="AD149" s="181"/>
    </row>
    <row r="150" customFormat="false" ht="12.75" hidden="false" customHeight="true" outlineLevel="0" collapsed="false">
      <c r="A150" s="168" t="s">
        <v>249</v>
      </c>
      <c r="B150" s="168"/>
      <c r="C150" s="168"/>
      <c r="D150" s="168"/>
      <c r="E150" s="168"/>
      <c r="F150" s="168"/>
      <c r="G150" s="168"/>
      <c r="H150" s="168"/>
      <c r="I150" s="168"/>
      <c r="J150" s="168"/>
      <c r="K150" s="43"/>
      <c r="L150" s="43"/>
      <c r="M150" s="43"/>
      <c r="N150" s="43"/>
      <c r="O150" s="43"/>
      <c r="P150" s="43"/>
      <c r="Q150" s="43"/>
      <c r="R150" s="43"/>
      <c r="S150" s="43"/>
      <c r="T150" s="43"/>
      <c r="U150" s="43"/>
      <c r="V150" s="43"/>
      <c r="W150" s="43"/>
      <c r="X150" s="43"/>
      <c r="Y150" s="43"/>
      <c r="Z150" s="43"/>
      <c r="AA150" s="43"/>
      <c r="AB150" s="43"/>
      <c r="AC150" s="43"/>
      <c r="AD150" s="43"/>
    </row>
    <row r="151" customFormat="false" ht="12.75" hidden="false" customHeight="true" outlineLevel="0" collapsed="false">
      <c r="A151" s="172"/>
      <c r="B151" s="172"/>
      <c r="C151" s="182" t="s">
        <v>244</v>
      </c>
      <c r="D151" s="182"/>
      <c r="E151" s="182"/>
      <c r="F151" s="183" t="s">
        <v>245</v>
      </c>
      <c r="G151" s="183"/>
      <c r="H151" s="183"/>
      <c r="I151" s="183"/>
      <c r="J151" s="172"/>
      <c r="K151" s="43"/>
      <c r="L151" s="43"/>
      <c r="M151" s="43"/>
      <c r="N151" s="43"/>
      <c r="O151" s="43"/>
      <c r="P151" s="43"/>
      <c r="Q151" s="43"/>
      <c r="R151" s="43"/>
      <c r="S151" s="43"/>
      <c r="T151" s="43"/>
      <c r="U151" s="43"/>
      <c r="V151" s="43"/>
      <c r="W151" s="43"/>
      <c r="X151" s="43"/>
      <c r="Y151" s="43"/>
      <c r="Z151" s="43"/>
      <c r="AA151" s="43"/>
      <c r="AB151" s="43"/>
      <c r="AC151" s="43"/>
      <c r="AD151" s="43"/>
    </row>
    <row r="152" customFormat="false" ht="12.75" hidden="false" customHeight="true" outlineLevel="0" collapsed="false">
      <c r="A152" s="184" t="str">
        <f aca="false">IF(C147+C148=0," "," First Stage "&amp;TEXT(ROUND(C147,2),"##.##")&amp;"+("&amp;ROUND(C148,2)&amp;"(90-"&amp;ROUND(C147,2)&amp;")/90)")</f>
        <v> </v>
      </c>
      <c r="B152" s="184"/>
      <c r="C152" s="184"/>
      <c r="D152" s="185" t="n">
        <f aca="false">ROUND(C147+C148*((90-C147))/90,2)</f>
        <v>0</v>
      </c>
      <c r="E152" s="185"/>
      <c r="F152" s="186" t="n">
        <f aca="false">ROUND(F147+F148*((90-F147))/90,2)</f>
        <v>0</v>
      </c>
      <c r="G152" s="187" t="str">
        <f aca="false">IF(F147+F148=0," ",""&amp;TEXT(ROUND(F147,2),"##.##")&amp;"+("&amp;ROUND(F148,2)&amp;"(90-"&amp;ROUND(F147,2)&amp;")/90) First Stage")</f>
        <v> </v>
      </c>
      <c r="H152" s="187"/>
      <c r="I152" s="187"/>
      <c r="J152" s="187"/>
      <c r="K152" s="43"/>
      <c r="L152" s="43"/>
      <c r="M152" s="43"/>
      <c r="N152" s="43"/>
      <c r="O152" s="43"/>
      <c r="P152" s="43"/>
      <c r="Q152" s="43"/>
      <c r="R152" s="43"/>
      <c r="S152" s="43"/>
      <c r="T152" s="43"/>
      <c r="U152" s="43"/>
      <c r="V152" s="43"/>
      <c r="W152" s="43"/>
      <c r="X152" s="43"/>
      <c r="Y152" s="43"/>
      <c r="Z152" s="43"/>
      <c r="AA152" s="43"/>
      <c r="AB152" s="43"/>
      <c r="AC152" s="43"/>
      <c r="AD152" s="43"/>
    </row>
    <row r="153" customFormat="false" ht="12.75" hidden="false" customHeight="true" outlineLevel="0" collapsed="false">
      <c r="A153" s="184" t="str">
        <f aca="false">IF(D152+C149=0," ","Second Stage "&amp;TEXT(ROUND(D152,2),"##.##")&amp;"+("&amp;ROUND(C149,2)&amp;"(90-"&amp;ROUND(D152,2)&amp;")/90)")</f>
        <v> </v>
      </c>
      <c r="B153" s="184"/>
      <c r="C153" s="184"/>
      <c r="D153" s="188" t="n">
        <f aca="false">ROUND(D152+C149*((90-D152)/90),2)</f>
        <v>0</v>
      </c>
      <c r="E153" s="188"/>
      <c r="F153" s="186" t="n">
        <f aca="false">ROUND(F152+F149*((90-F152)/90),2)</f>
        <v>0</v>
      </c>
      <c r="G153" s="189" t="str">
        <f aca="false">IF(F152+F149=0," ",""&amp;TEXT(ROUND(F152,2),"##.##")&amp;"+("&amp;ROUND(F149,2)&amp;"(90-"&amp;ROUND(F152,2)&amp;")/90) Second Stage")</f>
        <v> </v>
      </c>
      <c r="H153" s="189"/>
      <c r="I153" s="189"/>
      <c r="J153" s="189"/>
      <c r="K153" s="43"/>
      <c r="L153" s="43"/>
      <c r="M153" s="43"/>
      <c r="N153" s="43"/>
      <c r="O153" s="43"/>
      <c r="P153" s="43"/>
      <c r="Q153" s="43"/>
      <c r="R153" s="43"/>
      <c r="S153" s="43"/>
      <c r="T153" s="43"/>
      <c r="U153" s="43"/>
      <c r="V153" s="43"/>
      <c r="W153" s="43"/>
      <c r="X153" s="43"/>
      <c r="Y153" s="43"/>
      <c r="Z153" s="43"/>
      <c r="AA153" s="43"/>
      <c r="AB153" s="43"/>
      <c r="AC153" s="43"/>
      <c r="AD153" s="43"/>
    </row>
    <row r="154" customFormat="false" ht="12.75" hidden="false" customHeight="true" outlineLevel="0" collapsed="false">
      <c r="A154" s="190" t="s">
        <v>250</v>
      </c>
      <c r="B154" s="190"/>
      <c r="C154" s="190"/>
      <c r="D154" s="190"/>
      <c r="E154" s="190"/>
      <c r="F154" s="190"/>
      <c r="G154" s="190"/>
      <c r="H154" s="190"/>
      <c r="I154" s="190"/>
      <c r="J154" s="190"/>
      <c r="K154" s="43"/>
      <c r="L154" s="43"/>
      <c r="M154" s="43"/>
      <c r="N154" s="43"/>
      <c r="O154" s="43"/>
      <c r="P154" s="43"/>
      <c r="Q154" s="43"/>
      <c r="R154" s="43"/>
      <c r="S154" s="43"/>
      <c r="T154" s="43"/>
      <c r="U154" s="43"/>
      <c r="V154" s="43"/>
      <c r="W154" s="43"/>
      <c r="X154" s="43"/>
      <c r="Y154" s="43"/>
      <c r="Z154" s="43"/>
      <c r="AA154" s="43"/>
      <c r="AB154" s="43"/>
      <c r="AC154" s="43"/>
      <c r="AD154" s="43"/>
    </row>
    <row r="155" customFormat="false" ht="12.75" hidden="false" customHeight="true" outlineLevel="0" collapsed="false">
      <c r="A155" s="172"/>
      <c r="B155" s="172"/>
      <c r="C155" s="170" t="s">
        <v>244</v>
      </c>
      <c r="D155" s="170"/>
      <c r="E155" s="170"/>
      <c r="F155" s="171" t="s">
        <v>245</v>
      </c>
      <c r="G155" s="171"/>
      <c r="H155" s="171"/>
      <c r="I155" s="172"/>
      <c r="J155" s="172"/>
      <c r="K155" s="43"/>
      <c r="L155" s="43"/>
      <c r="M155" s="43"/>
      <c r="N155" s="43"/>
      <c r="O155" s="43"/>
      <c r="P155" s="43"/>
      <c r="Q155" s="43"/>
      <c r="R155" s="43"/>
      <c r="S155" s="43"/>
      <c r="T155" s="43"/>
      <c r="U155" s="43"/>
      <c r="V155" s="43"/>
      <c r="W155" s="43"/>
      <c r="X155" s="43"/>
      <c r="Y155" s="43"/>
      <c r="Z155" s="43"/>
      <c r="AA155" s="43"/>
      <c r="AB155" s="43"/>
      <c r="AC155" s="43"/>
      <c r="AD155" s="43"/>
    </row>
    <row r="156" customFormat="false" ht="6.75" hidden="false" customHeight="true" outlineLevel="0" collapsed="false">
      <c r="A156" s="172"/>
      <c r="B156" s="172"/>
      <c r="C156" s="191" t="n">
        <f aca="false">D153</f>
        <v>0</v>
      </c>
      <c r="D156" s="191"/>
      <c r="E156" s="191"/>
      <c r="F156" s="192" t="n">
        <f aca="false">F153</f>
        <v>0</v>
      </c>
      <c r="G156" s="192"/>
      <c r="H156" s="192"/>
      <c r="I156" s="172"/>
      <c r="J156" s="172"/>
      <c r="K156" s="43"/>
      <c r="L156" s="43"/>
      <c r="M156" s="43"/>
      <c r="N156" s="43"/>
      <c r="O156" s="43"/>
      <c r="P156" s="43"/>
      <c r="Q156" s="43"/>
      <c r="R156" s="43"/>
      <c r="S156" s="43"/>
      <c r="T156" s="43"/>
      <c r="U156" s="43"/>
      <c r="V156" s="43"/>
      <c r="W156" s="43"/>
      <c r="X156" s="43"/>
      <c r="Y156" s="43"/>
      <c r="Z156" s="43"/>
      <c r="AA156" s="43"/>
      <c r="AB156" s="43"/>
      <c r="AC156" s="43"/>
      <c r="AD156" s="43"/>
    </row>
    <row r="157" customFormat="false" ht="10.5" hidden="false" customHeight="true" outlineLevel="0" collapsed="false">
      <c r="A157" s="172"/>
      <c r="B157" s="172"/>
      <c r="C157" s="191"/>
      <c r="D157" s="191"/>
      <c r="E157" s="191"/>
      <c r="F157" s="192"/>
      <c r="G157" s="192"/>
      <c r="H157" s="192"/>
      <c r="I157" s="172"/>
      <c r="J157" s="172"/>
      <c r="K157" s="43"/>
      <c r="L157" s="43"/>
      <c r="M157" s="43"/>
      <c r="N157" s="43"/>
      <c r="O157" s="43"/>
      <c r="P157" s="43"/>
      <c r="Q157" s="43"/>
      <c r="R157" s="43"/>
      <c r="S157" s="43"/>
      <c r="T157" s="43"/>
      <c r="U157" s="43"/>
      <c r="V157" s="43"/>
      <c r="W157" s="43"/>
      <c r="X157" s="43"/>
      <c r="Y157" s="43"/>
      <c r="Z157" s="43"/>
      <c r="AA157" s="43"/>
      <c r="AB157" s="43"/>
      <c r="AC157" s="43"/>
      <c r="AD157" s="43"/>
    </row>
    <row r="158" customFormat="false" ht="14.25" hidden="false" customHeight="true" outlineLevel="0" collapsed="false">
      <c r="A158" s="193"/>
      <c r="B158" s="193"/>
      <c r="C158" s="193"/>
      <c r="D158" s="193"/>
      <c r="E158" s="193"/>
      <c r="F158" s="193"/>
      <c r="G158" s="193"/>
      <c r="H158" s="193"/>
      <c r="I158" s="193"/>
      <c r="J158" s="194" t="s">
        <v>251</v>
      </c>
      <c r="K158" s="43"/>
      <c r="L158" s="43"/>
      <c r="M158" s="43"/>
      <c r="N158" s="43"/>
      <c r="O158" s="43"/>
      <c r="P158" s="43"/>
      <c r="Q158" s="43"/>
      <c r="R158" s="43"/>
      <c r="S158" s="43"/>
      <c r="T158" s="43"/>
      <c r="U158" s="43"/>
      <c r="V158" s="43"/>
      <c r="W158" s="43"/>
      <c r="X158" s="43"/>
      <c r="Y158" s="43"/>
      <c r="Z158" s="43"/>
      <c r="AA158" s="43"/>
      <c r="AB158" s="43"/>
      <c r="AC158" s="43"/>
      <c r="AD158" s="43"/>
    </row>
    <row r="159" customFormat="false" ht="12" hidden="false" customHeight="true" outlineLevel="0" collapsed="false">
      <c r="A159" s="99" t="s">
        <v>178</v>
      </c>
      <c r="B159" s="195"/>
      <c r="C159" s="195"/>
      <c r="D159" s="195"/>
      <c r="E159" s="195"/>
      <c r="F159" s="195"/>
      <c r="G159" s="195"/>
      <c r="H159" s="195"/>
      <c r="I159" s="101" t="s">
        <v>252</v>
      </c>
      <c r="J159" s="101"/>
      <c r="K159" s="47"/>
      <c r="L159" s="47"/>
      <c r="M159" s="43"/>
      <c r="N159" s="43"/>
      <c r="O159" s="43"/>
      <c r="P159" s="43"/>
      <c r="Q159" s="43"/>
      <c r="R159" s="43"/>
      <c r="S159" s="43"/>
      <c r="T159" s="43"/>
      <c r="U159" s="43"/>
      <c r="V159" s="43"/>
      <c r="W159" s="43"/>
      <c r="X159" s="43"/>
      <c r="Y159" s="43"/>
      <c r="Z159" s="43"/>
      <c r="AA159" s="43"/>
      <c r="AB159" s="43"/>
      <c r="AC159" s="43"/>
      <c r="AD159" s="43"/>
    </row>
    <row r="160" customFormat="false" ht="15" hidden="false" customHeight="true" outlineLevel="0" collapsed="false">
      <c r="A160" s="45" t="s">
        <v>138</v>
      </c>
      <c r="B160" s="45"/>
      <c r="C160" s="45"/>
      <c r="D160" s="45"/>
      <c r="E160" s="45"/>
      <c r="F160" s="45"/>
      <c r="G160" s="45"/>
      <c r="H160" s="45"/>
      <c r="I160" s="45"/>
      <c r="J160" s="45"/>
      <c r="K160" s="47"/>
      <c r="L160" s="47"/>
      <c r="M160" s="43"/>
      <c r="N160" s="43"/>
      <c r="O160" s="43"/>
      <c r="P160" s="43"/>
      <c r="Q160" s="43"/>
      <c r="R160" s="43"/>
      <c r="S160" s="43"/>
      <c r="T160" s="43"/>
      <c r="U160" s="43"/>
      <c r="V160" s="43"/>
      <c r="W160" s="43"/>
      <c r="X160" s="43"/>
      <c r="Y160" s="43"/>
      <c r="Z160" s="43"/>
      <c r="AA160" s="43"/>
      <c r="AB160" s="43"/>
      <c r="AC160" s="43"/>
      <c r="AD160" s="43"/>
    </row>
    <row r="161" customFormat="false" ht="11.25" hidden="false" customHeight="true" outlineLevel="0" collapsed="false">
      <c r="A161" s="100"/>
      <c r="B161" s="48" t="s">
        <v>180</v>
      </c>
      <c r="C161" s="48"/>
      <c r="D161" s="48"/>
      <c r="E161" s="48"/>
      <c r="F161" s="100"/>
      <c r="G161" s="102"/>
      <c r="H161" s="50" t="s">
        <v>181</v>
      </c>
      <c r="I161" s="103" t="str">
        <f aca="false">I3</f>
        <v>Date Here</v>
      </c>
      <c r="J161" s="103"/>
      <c r="K161" s="47"/>
      <c r="L161" s="47"/>
      <c r="M161" s="43"/>
      <c r="N161" s="43"/>
      <c r="O161" s="43"/>
      <c r="P161" s="43"/>
      <c r="Q161" s="43"/>
      <c r="R161" s="43"/>
      <c r="S161" s="43"/>
      <c r="T161" s="43"/>
      <c r="U161" s="43"/>
      <c r="V161" s="43"/>
      <c r="W161" s="43"/>
      <c r="X161" s="43"/>
      <c r="Y161" s="43"/>
      <c r="Z161" s="43"/>
      <c r="AA161" s="43"/>
      <c r="AB161" s="43"/>
      <c r="AC161" s="43"/>
      <c r="AD161" s="43"/>
    </row>
    <row r="162" customFormat="false" ht="16.5" hidden="false" customHeight="true" outlineLevel="0" collapsed="false">
      <c r="A162" s="50" t="s">
        <v>182</v>
      </c>
      <c r="B162" s="104" t="str">
        <f aca="false">B4</f>
        <v>Name Here</v>
      </c>
      <c r="C162" s="104"/>
      <c r="D162" s="104"/>
      <c r="E162" s="105"/>
      <c r="F162" s="52" t="s">
        <v>183</v>
      </c>
      <c r="G162" s="103" t="str">
        <f aca="false">G4</f>
        <v>Age here</v>
      </c>
      <c r="H162" s="52" t="s">
        <v>184</v>
      </c>
      <c r="I162" s="103" t="str">
        <f aca="false">I4</f>
        <v>Gender</v>
      </c>
      <c r="J162" s="106" t="n">
        <f aca="false">D237</f>
        <v>0</v>
      </c>
      <c r="K162" s="47"/>
      <c r="L162" s="47"/>
      <c r="M162" s="43"/>
      <c r="N162" s="43"/>
      <c r="O162" s="43"/>
      <c r="P162" s="43"/>
      <c r="Q162" s="43"/>
      <c r="R162" s="43"/>
      <c r="S162" s="43"/>
      <c r="T162" s="43"/>
      <c r="U162" s="43"/>
      <c r="V162" s="43"/>
      <c r="W162" s="43"/>
      <c r="X162" s="43"/>
      <c r="Y162" s="43"/>
      <c r="Z162" s="43"/>
      <c r="AA162" s="43"/>
      <c r="AB162" s="43"/>
      <c r="AC162" s="43"/>
      <c r="AD162" s="43"/>
    </row>
    <row r="163" customFormat="false" ht="15" hidden="false" customHeight="true" outlineLevel="0" collapsed="false">
      <c r="A163" s="196"/>
      <c r="B163" s="196"/>
      <c r="C163" s="197" t="s">
        <v>253</v>
      </c>
      <c r="D163" s="198" t="s">
        <v>254</v>
      </c>
      <c r="E163" s="198"/>
      <c r="F163" s="199" t="s">
        <v>255</v>
      </c>
      <c r="G163" s="199"/>
      <c r="H163" s="196"/>
      <c r="I163" s="196"/>
      <c r="J163" s="196"/>
      <c r="K163" s="47"/>
      <c r="L163" s="47"/>
      <c r="M163" s="43"/>
      <c r="N163" s="43"/>
      <c r="O163" s="43"/>
      <c r="P163" s="43"/>
      <c r="Q163" s="43"/>
      <c r="R163" s="43"/>
      <c r="S163" s="43"/>
      <c r="T163" s="43"/>
      <c r="U163" s="43"/>
      <c r="V163" s="43"/>
      <c r="W163" s="43"/>
      <c r="X163" s="43"/>
      <c r="Y163" s="43"/>
      <c r="Z163" s="43"/>
      <c r="AA163" s="43"/>
      <c r="AB163" s="43"/>
      <c r="AC163" s="43"/>
      <c r="AD163" s="43"/>
    </row>
    <row r="164" customFormat="false" ht="24.75" hidden="false" customHeight="true" outlineLevel="0" collapsed="false">
      <c r="A164" s="200" t="s">
        <v>256</v>
      </c>
      <c r="B164" s="60" t="s">
        <v>156</v>
      </c>
      <c r="C164" s="200" t="s">
        <v>257</v>
      </c>
      <c r="D164" s="200" t="s">
        <v>258</v>
      </c>
      <c r="E164" s="61" t="s">
        <v>159</v>
      </c>
      <c r="F164" s="201" t="s">
        <v>259</v>
      </c>
      <c r="G164" s="62" t="s">
        <v>161</v>
      </c>
      <c r="H164" s="62" t="s">
        <v>162</v>
      </c>
      <c r="I164" s="61" t="s">
        <v>260</v>
      </c>
      <c r="J164" s="61" t="s">
        <v>261</v>
      </c>
      <c r="K164" s="47"/>
      <c r="L164" s="47"/>
      <c r="M164" s="43"/>
      <c r="N164" s="43"/>
      <c r="O164" s="43"/>
      <c r="P164" s="43"/>
      <c r="Q164" s="43"/>
      <c r="R164" s="43"/>
      <c r="S164" s="43"/>
      <c r="T164" s="43"/>
      <c r="U164" s="43"/>
      <c r="V164" s="43"/>
      <c r="W164" s="43"/>
      <c r="X164" s="43"/>
      <c r="Y164" s="43"/>
      <c r="Z164" s="43"/>
      <c r="AA164" s="43"/>
      <c r="AB164" s="43"/>
      <c r="AC164" s="43"/>
      <c r="AD164" s="43"/>
    </row>
    <row r="165" customFormat="false" ht="12.75" hidden="false" customHeight="true" outlineLevel="0" collapsed="false">
      <c r="A165" s="202" t="s">
        <v>262</v>
      </c>
      <c r="B165" s="74" t="n">
        <v>30</v>
      </c>
      <c r="C165" s="83"/>
      <c r="D165" s="203"/>
      <c r="E165" s="203"/>
      <c r="F165" s="83"/>
      <c r="G165" s="83"/>
      <c r="H165" s="83"/>
      <c r="I165" s="83"/>
      <c r="J165" s="83"/>
      <c r="K165" s="43"/>
      <c r="L165" s="43"/>
      <c r="M165" s="43"/>
      <c r="N165" s="43"/>
      <c r="O165" s="43"/>
      <c r="P165" s="43"/>
      <c r="Q165" s="43"/>
      <c r="R165" s="43"/>
      <c r="S165" s="43"/>
      <c r="T165" s="43"/>
      <c r="U165" s="43"/>
      <c r="V165" s="43"/>
      <c r="W165" s="43"/>
      <c r="X165" s="43"/>
      <c r="Y165" s="43"/>
      <c r="Z165" s="43"/>
      <c r="AA165" s="43"/>
      <c r="AB165" s="43"/>
      <c r="AC165" s="43"/>
      <c r="AD165" s="43"/>
    </row>
    <row r="166" customFormat="false" ht="12.75" hidden="false" customHeight="true" outlineLevel="0" collapsed="false">
      <c r="A166" s="83"/>
      <c r="B166" s="83"/>
      <c r="C166" s="27" t="s">
        <v>68</v>
      </c>
      <c r="D166" s="204" t="s">
        <v>69</v>
      </c>
      <c r="E166" s="29" t="n">
        <v>64</v>
      </c>
      <c r="F166" s="16" t="n">
        <v>2</v>
      </c>
      <c r="G166" s="67" t="n">
        <v>2</v>
      </c>
      <c r="H166" s="67" t="n">
        <v>2</v>
      </c>
      <c r="I166" s="205" t="n">
        <f aca="false">F166-G166</f>
        <v>0</v>
      </c>
      <c r="J166" s="205" t="n">
        <f aca="false">F166-H166</f>
        <v>0</v>
      </c>
      <c r="K166" s="43"/>
      <c r="L166" s="43"/>
      <c r="M166" s="43"/>
      <c r="N166" s="43"/>
      <c r="O166" s="43"/>
      <c r="P166" s="43"/>
      <c r="Q166" s="43"/>
      <c r="R166" s="43"/>
      <c r="S166" s="43"/>
      <c r="T166" s="43"/>
      <c r="U166" s="43"/>
      <c r="V166" s="43"/>
      <c r="W166" s="43"/>
      <c r="X166" s="43"/>
      <c r="Y166" s="43"/>
      <c r="Z166" s="43"/>
      <c r="AA166" s="43"/>
      <c r="AB166" s="43"/>
      <c r="AC166" s="43"/>
      <c r="AD166" s="43"/>
    </row>
    <row r="167" customFormat="false" ht="12.75" hidden="false" customHeight="true" outlineLevel="0" collapsed="false">
      <c r="A167" s="83"/>
      <c r="B167" s="83"/>
      <c r="C167" s="27"/>
      <c r="D167" s="155" t="s">
        <v>72</v>
      </c>
      <c r="E167" s="29" t="n">
        <v>65</v>
      </c>
      <c r="F167" s="16" t="n">
        <v>2</v>
      </c>
      <c r="G167" s="67" t="n">
        <v>2</v>
      </c>
      <c r="H167" s="67" t="n">
        <v>2</v>
      </c>
      <c r="I167" s="205" t="n">
        <f aca="false">F167-G167</f>
        <v>0</v>
      </c>
      <c r="J167" s="205" t="n">
        <f aca="false">F167-H167</f>
        <v>0</v>
      </c>
      <c r="K167" s="43"/>
      <c r="L167" s="43"/>
      <c r="M167" s="43"/>
      <c r="N167" s="43"/>
      <c r="O167" s="43"/>
      <c r="P167" s="43"/>
      <c r="Q167" s="43"/>
      <c r="R167" s="43"/>
      <c r="S167" s="43"/>
      <c r="T167" s="43"/>
      <c r="U167" s="43"/>
      <c r="V167" s="43"/>
      <c r="W167" s="43"/>
      <c r="X167" s="43"/>
      <c r="Y167" s="43"/>
      <c r="Z167" s="43"/>
      <c r="AA167" s="43"/>
      <c r="AB167" s="43"/>
      <c r="AC167" s="43"/>
      <c r="AD167" s="43"/>
    </row>
    <row r="168" customFormat="false" ht="12.75" hidden="false" customHeight="true" outlineLevel="0" collapsed="false">
      <c r="A168" s="206" t="s">
        <v>263</v>
      </c>
      <c r="B168" s="206"/>
      <c r="C168" s="27"/>
      <c r="D168" s="204" t="s">
        <v>75</v>
      </c>
      <c r="E168" s="29" t="n">
        <v>66</v>
      </c>
      <c r="F168" s="16" t="n">
        <v>2</v>
      </c>
      <c r="G168" s="67" t="n">
        <v>2</v>
      </c>
      <c r="H168" s="67" t="n">
        <v>2</v>
      </c>
      <c r="I168" s="205" t="n">
        <f aca="false">F168-G168</f>
        <v>0</v>
      </c>
      <c r="J168" s="205" t="n">
        <f aca="false">F168-H168</f>
        <v>0</v>
      </c>
      <c r="K168" s="43"/>
      <c r="L168" s="43"/>
      <c r="M168" s="43"/>
      <c r="N168" s="43"/>
      <c r="O168" s="43"/>
      <c r="P168" s="43"/>
      <c r="Q168" s="43"/>
      <c r="R168" s="43"/>
      <c r="S168" s="43"/>
      <c r="T168" s="43"/>
      <c r="U168" s="43"/>
      <c r="V168" s="43"/>
      <c r="W168" s="43"/>
      <c r="X168" s="43"/>
      <c r="Y168" s="43"/>
      <c r="Z168" s="43"/>
      <c r="AA168" s="43"/>
      <c r="AB168" s="43"/>
      <c r="AC168" s="43"/>
      <c r="AD168" s="43"/>
    </row>
    <row r="169" customFormat="false" ht="12.75" hidden="false" customHeight="true" outlineLevel="0" collapsed="false">
      <c r="A169" s="206" t="s">
        <v>264</v>
      </c>
      <c r="B169" s="206"/>
      <c r="C169" s="27"/>
      <c r="D169" s="204" t="s">
        <v>77</v>
      </c>
      <c r="E169" s="29" t="n">
        <v>67</v>
      </c>
      <c r="F169" s="16" t="n">
        <v>2</v>
      </c>
      <c r="G169" s="67" t="n">
        <v>2</v>
      </c>
      <c r="H169" s="67" t="n">
        <v>2</v>
      </c>
      <c r="I169" s="205" t="n">
        <f aca="false">F169-G169</f>
        <v>0</v>
      </c>
      <c r="J169" s="205" t="n">
        <f aca="false">F169-H169</f>
        <v>0</v>
      </c>
      <c r="K169" s="43"/>
      <c r="L169" s="43"/>
      <c r="M169" s="43"/>
      <c r="N169" s="43"/>
      <c r="O169" s="43"/>
      <c r="P169" s="43"/>
      <c r="Q169" s="43"/>
      <c r="R169" s="43"/>
      <c r="S169" s="43"/>
      <c r="T169" s="43"/>
      <c r="U169" s="43"/>
      <c r="V169" s="43"/>
      <c r="W169" s="43"/>
      <c r="X169" s="43"/>
      <c r="Y169" s="43"/>
      <c r="Z169" s="43"/>
      <c r="AA169" s="43"/>
      <c r="AB169" s="43"/>
      <c r="AC169" s="43"/>
      <c r="AD169" s="43"/>
    </row>
    <row r="170" customFormat="false" ht="12.75" hidden="false" customHeight="true" outlineLevel="0" collapsed="false">
      <c r="A170" s="83"/>
      <c r="B170" s="83"/>
      <c r="C170" s="30" t="s">
        <v>265</v>
      </c>
      <c r="D170" s="204" t="s">
        <v>81</v>
      </c>
      <c r="E170" s="29" t="n">
        <v>68</v>
      </c>
      <c r="F170" s="16" t="n">
        <v>5</v>
      </c>
      <c r="G170" s="67" t="n">
        <v>5</v>
      </c>
      <c r="H170" s="67" t="n">
        <v>5</v>
      </c>
      <c r="I170" s="205" t="n">
        <f aca="false">F170-G170</f>
        <v>0</v>
      </c>
      <c r="J170" s="205" t="n">
        <f aca="false">F170-H170</f>
        <v>0</v>
      </c>
      <c r="K170" s="43"/>
      <c r="L170" s="43"/>
      <c r="M170" s="43"/>
      <c r="N170" s="43"/>
      <c r="O170" s="43"/>
      <c r="P170" s="43"/>
      <c r="Q170" s="43"/>
      <c r="R170" s="43"/>
      <c r="S170" s="43"/>
      <c r="T170" s="43"/>
      <c r="U170" s="43"/>
      <c r="V170" s="43"/>
      <c r="W170" s="43"/>
      <c r="X170" s="43"/>
      <c r="Y170" s="43"/>
      <c r="Z170" s="43"/>
      <c r="AA170" s="43"/>
      <c r="AB170" s="43"/>
      <c r="AC170" s="43"/>
      <c r="AD170" s="43"/>
    </row>
    <row r="171" customFormat="false" ht="12.75" hidden="false" customHeight="true" outlineLevel="0" collapsed="false">
      <c r="A171" s="83"/>
      <c r="B171" s="83"/>
      <c r="C171" s="30" t="s">
        <v>266</v>
      </c>
      <c r="D171" s="204" t="s">
        <v>84</v>
      </c>
      <c r="E171" s="29" t="n">
        <v>69</v>
      </c>
      <c r="F171" s="16" t="n">
        <v>3</v>
      </c>
      <c r="G171" s="67" t="n">
        <v>3</v>
      </c>
      <c r="H171" s="67" t="n">
        <v>3</v>
      </c>
      <c r="I171" s="205" t="n">
        <f aca="false">F171-G171</f>
        <v>0</v>
      </c>
      <c r="J171" s="205" t="n">
        <f aca="false">F171-H171</f>
        <v>0</v>
      </c>
      <c r="K171" s="43"/>
      <c r="L171" s="43"/>
      <c r="M171" s="43"/>
      <c r="N171" s="43"/>
      <c r="O171" s="43"/>
      <c r="P171" s="43"/>
      <c r="Q171" s="43"/>
      <c r="R171" s="43"/>
      <c r="S171" s="43"/>
      <c r="T171" s="43"/>
      <c r="U171" s="43"/>
      <c r="V171" s="43"/>
      <c r="W171" s="43"/>
      <c r="X171" s="43"/>
      <c r="Y171" s="43"/>
      <c r="Z171" s="43"/>
      <c r="AA171" s="43"/>
      <c r="AB171" s="43"/>
      <c r="AC171" s="43"/>
      <c r="AD171" s="43"/>
    </row>
    <row r="172" customFormat="false" ht="12.75" hidden="false" customHeight="true" outlineLevel="0" collapsed="false">
      <c r="A172" s="83"/>
      <c r="B172" s="83"/>
      <c r="C172" s="30"/>
      <c r="D172" s="204" t="s">
        <v>86</v>
      </c>
      <c r="E172" s="29" t="n">
        <v>70</v>
      </c>
      <c r="F172" s="16" t="n">
        <v>3</v>
      </c>
      <c r="G172" s="67" t="n">
        <v>3</v>
      </c>
      <c r="H172" s="67" t="n">
        <v>3</v>
      </c>
      <c r="I172" s="205" t="n">
        <f aca="false">F172-G172</f>
        <v>0</v>
      </c>
      <c r="J172" s="205" t="n">
        <f aca="false">F172-H172</f>
        <v>0</v>
      </c>
      <c r="K172" s="43"/>
      <c r="L172" s="43"/>
      <c r="M172" s="43"/>
      <c r="N172" s="43"/>
      <c r="O172" s="43"/>
      <c r="P172" s="43"/>
      <c r="Q172" s="43"/>
      <c r="R172" s="43"/>
      <c r="S172" s="43"/>
      <c r="T172" s="43"/>
      <c r="U172" s="43"/>
      <c r="V172" s="43"/>
      <c r="W172" s="43"/>
      <c r="X172" s="43"/>
      <c r="Y172" s="43"/>
      <c r="Z172" s="43"/>
      <c r="AA172" s="43"/>
      <c r="AB172" s="43"/>
      <c r="AC172" s="43"/>
      <c r="AD172" s="43"/>
    </row>
    <row r="173" customFormat="false" ht="12.75" hidden="false" customHeight="true" outlineLevel="0" collapsed="false">
      <c r="A173" s="83"/>
      <c r="B173" s="83"/>
      <c r="C173" s="163" t="s">
        <v>89</v>
      </c>
      <c r="D173" s="204" t="s">
        <v>84</v>
      </c>
      <c r="E173" s="29" t="n">
        <v>71</v>
      </c>
      <c r="F173" s="16" t="n">
        <v>3</v>
      </c>
      <c r="G173" s="67" t="n">
        <v>3</v>
      </c>
      <c r="H173" s="67" t="n">
        <v>3</v>
      </c>
      <c r="I173" s="205" t="n">
        <f aca="false">F173-G173</f>
        <v>0</v>
      </c>
      <c r="J173" s="205" t="n">
        <f aca="false">F173-H173</f>
        <v>0</v>
      </c>
      <c r="K173" s="43"/>
      <c r="L173" s="43"/>
      <c r="M173" s="43"/>
      <c r="N173" s="43"/>
      <c r="O173" s="43"/>
      <c r="P173" s="43"/>
      <c r="Q173" s="43"/>
      <c r="R173" s="43"/>
      <c r="S173" s="43"/>
      <c r="T173" s="43"/>
      <c r="U173" s="43"/>
      <c r="V173" s="43"/>
      <c r="W173" s="43"/>
      <c r="X173" s="43"/>
      <c r="Y173" s="43"/>
      <c r="Z173" s="43"/>
      <c r="AA173" s="43"/>
      <c r="AB173" s="43"/>
      <c r="AC173" s="43"/>
      <c r="AD173" s="43"/>
    </row>
    <row r="174" customFormat="false" ht="12.75" hidden="false" customHeight="true" outlineLevel="0" collapsed="false">
      <c r="A174" s="83"/>
      <c r="B174" s="83"/>
      <c r="C174" s="163"/>
      <c r="D174" s="204" t="s">
        <v>86</v>
      </c>
      <c r="E174" s="29" t="n">
        <v>72</v>
      </c>
      <c r="F174" s="16" t="n">
        <v>3</v>
      </c>
      <c r="G174" s="67" t="n">
        <v>3</v>
      </c>
      <c r="H174" s="67" t="n">
        <v>3</v>
      </c>
      <c r="I174" s="205" t="n">
        <f aca="false">F174-G174</f>
        <v>0</v>
      </c>
      <c r="J174" s="205" t="n">
        <f aca="false">F174-H174</f>
        <v>0</v>
      </c>
      <c r="K174" s="43"/>
      <c r="L174" s="43"/>
      <c r="M174" s="43"/>
      <c r="N174" s="43"/>
      <c r="O174" s="43"/>
      <c r="P174" s="43"/>
      <c r="Q174" s="43"/>
      <c r="R174" s="43"/>
      <c r="S174" s="43"/>
      <c r="T174" s="43"/>
      <c r="U174" s="43"/>
      <c r="V174" s="43"/>
      <c r="W174" s="43"/>
      <c r="X174" s="43"/>
      <c r="Y174" s="43"/>
      <c r="Z174" s="43"/>
      <c r="AA174" s="43"/>
      <c r="AB174" s="43"/>
      <c r="AC174" s="43"/>
      <c r="AD174" s="43"/>
    </row>
    <row r="175" customFormat="false" ht="12.75" hidden="false" customHeight="true" outlineLevel="0" collapsed="false">
      <c r="A175" s="83"/>
      <c r="B175" s="83"/>
      <c r="C175" s="27" t="s">
        <v>93</v>
      </c>
      <c r="D175" s="204" t="s">
        <v>94</v>
      </c>
      <c r="E175" s="29" t="n">
        <v>73</v>
      </c>
      <c r="F175" s="16" t="n">
        <v>5</v>
      </c>
      <c r="G175" s="67" t="n">
        <v>5</v>
      </c>
      <c r="H175" s="67" t="n">
        <v>5</v>
      </c>
      <c r="I175" s="205" t="n">
        <f aca="false">F175-G175</f>
        <v>0</v>
      </c>
      <c r="J175" s="205" t="n">
        <f aca="false">F175-H175</f>
        <v>0</v>
      </c>
      <c r="K175" s="43"/>
      <c r="L175" s="43"/>
      <c r="M175" s="43"/>
      <c r="N175" s="43"/>
      <c r="O175" s="43"/>
      <c r="P175" s="43"/>
      <c r="Q175" s="43"/>
      <c r="R175" s="43"/>
      <c r="S175" s="43"/>
      <c r="T175" s="43"/>
      <c r="U175" s="43"/>
      <c r="V175" s="43"/>
      <c r="W175" s="43"/>
      <c r="X175" s="43"/>
      <c r="Y175" s="43"/>
      <c r="Z175" s="43"/>
      <c r="AA175" s="43"/>
      <c r="AB175" s="43"/>
      <c r="AC175" s="43"/>
      <c r="AD175" s="43"/>
    </row>
    <row r="176" customFormat="false" ht="12.75" hidden="false" customHeight="true" outlineLevel="0" collapsed="false">
      <c r="A176" s="83"/>
      <c r="B176" s="83"/>
      <c r="C176" s="207" t="s">
        <v>267</v>
      </c>
      <c r="D176" s="207"/>
      <c r="E176" s="207"/>
      <c r="F176" s="207"/>
      <c r="G176" s="207"/>
      <c r="H176" s="207"/>
      <c r="I176" s="208" t="n">
        <f aca="false">SUM(I166:I175)</f>
        <v>0</v>
      </c>
      <c r="J176" s="208" t="n">
        <f aca="false">SUM(J166:J175)</f>
        <v>0</v>
      </c>
      <c r="K176" s="43"/>
      <c r="L176" s="43"/>
      <c r="M176" s="43"/>
      <c r="N176" s="43"/>
      <c r="O176" s="43"/>
      <c r="P176" s="43"/>
      <c r="Q176" s="43"/>
      <c r="R176" s="43"/>
      <c r="S176" s="43"/>
      <c r="T176" s="43"/>
      <c r="U176" s="43"/>
      <c r="V176" s="43"/>
      <c r="W176" s="43"/>
      <c r="X176" s="43"/>
      <c r="Y176" s="43"/>
      <c r="Z176" s="43"/>
      <c r="AA176" s="43"/>
      <c r="AB176" s="43"/>
      <c r="AC176" s="43"/>
      <c r="AD176" s="43"/>
    </row>
    <row r="177" customFormat="false" ht="13.5" hidden="false" customHeight="true" outlineLevel="0" collapsed="false">
      <c r="A177" s="83"/>
      <c r="B177" s="83"/>
      <c r="C177" s="209" t="s">
        <v>268</v>
      </c>
      <c r="D177" s="209"/>
      <c r="E177" s="209"/>
      <c r="F177" s="209"/>
      <c r="G177" s="209"/>
      <c r="H177" s="209"/>
      <c r="I177" s="210" t="str">
        <f aca="false">IF(I176&lt;1,"NA",IF(I176&lt;10,"Mild",IF(I176&lt;20,"Moderate","Severe")))</f>
        <v>NA</v>
      </c>
      <c r="J177" s="210" t="str">
        <f aca="false">IF(J176&lt;1,"NA",IF(J176&lt;10,"Mild",IF(J176&lt;20,"Moderate","Severe")))</f>
        <v>NA</v>
      </c>
      <c r="K177" s="43"/>
      <c r="L177" s="43"/>
      <c r="M177" s="43"/>
      <c r="N177" s="43"/>
      <c r="O177" s="43"/>
      <c r="P177" s="43"/>
      <c r="Q177" s="43"/>
      <c r="R177" s="43"/>
      <c r="S177" s="43"/>
      <c r="T177" s="43"/>
      <c r="U177" s="43"/>
      <c r="V177" s="43"/>
      <c r="W177" s="43"/>
      <c r="X177" s="43"/>
      <c r="Y177" s="43"/>
      <c r="Z177" s="43"/>
      <c r="AA177" s="43"/>
      <c r="AB177" s="43"/>
      <c r="AC177" s="43"/>
      <c r="AD177" s="43"/>
    </row>
    <row r="178" customFormat="false" ht="24.75" hidden="false" customHeight="true" outlineLevel="0" collapsed="false">
      <c r="A178" s="200" t="s">
        <v>256</v>
      </c>
      <c r="B178" s="60" t="s">
        <v>156</v>
      </c>
      <c r="C178" s="200" t="s">
        <v>257</v>
      </c>
      <c r="D178" s="200" t="s">
        <v>258</v>
      </c>
      <c r="E178" s="61" t="s">
        <v>159</v>
      </c>
      <c r="F178" s="201" t="s">
        <v>259</v>
      </c>
      <c r="G178" s="62" t="s">
        <v>161</v>
      </c>
      <c r="H178" s="62" t="s">
        <v>162</v>
      </c>
      <c r="I178" s="61" t="s">
        <v>260</v>
      </c>
      <c r="J178" s="61" t="s">
        <v>261</v>
      </c>
      <c r="K178" s="47"/>
      <c r="L178" s="47"/>
      <c r="M178" s="43"/>
      <c r="N178" s="43"/>
      <c r="O178" s="43"/>
      <c r="P178" s="43"/>
      <c r="Q178" s="43"/>
      <c r="R178" s="43"/>
      <c r="S178" s="43"/>
      <c r="T178" s="43"/>
      <c r="U178" s="43"/>
      <c r="V178" s="43"/>
      <c r="W178" s="43"/>
      <c r="X178" s="43"/>
      <c r="Y178" s="43"/>
      <c r="Z178" s="43"/>
      <c r="AA178" s="43"/>
      <c r="AB178" s="43"/>
      <c r="AC178" s="43"/>
      <c r="AD178" s="43"/>
    </row>
    <row r="179" customFormat="false" ht="12.75" hidden="false" customHeight="true" outlineLevel="0" collapsed="false">
      <c r="A179" s="202" t="s">
        <v>269</v>
      </c>
      <c r="B179" s="74" t="n">
        <v>30</v>
      </c>
      <c r="C179" s="83"/>
      <c r="D179" s="83"/>
      <c r="E179" s="83"/>
      <c r="F179" s="83"/>
      <c r="G179" s="83"/>
      <c r="H179" s="83"/>
      <c r="I179" s="83"/>
      <c r="J179" s="83"/>
      <c r="K179" s="43"/>
      <c r="L179" s="43"/>
      <c r="M179" s="43"/>
      <c r="N179" s="43"/>
      <c r="O179" s="43"/>
      <c r="P179" s="43"/>
      <c r="Q179" s="43"/>
      <c r="R179" s="43"/>
      <c r="S179" s="43"/>
      <c r="T179" s="43"/>
      <c r="U179" s="43"/>
      <c r="V179" s="43"/>
      <c r="W179" s="43"/>
      <c r="X179" s="43"/>
      <c r="Y179" s="43"/>
      <c r="Z179" s="43"/>
      <c r="AA179" s="43"/>
      <c r="AB179" s="43"/>
      <c r="AC179" s="43"/>
      <c r="AD179" s="43"/>
    </row>
    <row r="180" customFormat="false" ht="12.75" hidden="false" customHeight="true" outlineLevel="0" collapsed="false">
      <c r="A180" s="135" t="s">
        <v>270</v>
      </c>
      <c r="B180" s="135"/>
      <c r="C180" s="211" t="s">
        <v>99</v>
      </c>
      <c r="D180" s="211"/>
      <c r="E180" s="29" t="n">
        <v>74</v>
      </c>
      <c r="F180" s="212" t="n">
        <v>9</v>
      </c>
      <c r="G180" s="213" t="n">
        <v>9</v>
      </c>
      <c r="H180" s="213" t="n">
        <v>9</v>
      </c>
      <c r="I180" s="214" t="n">
        <f aca="false">F180-G180</f>
        <v>0</v>
      </c>
      <c r="J180" s="214" t="n">
        <f aca="false">F180-H180</f>
        <v>0</v>
      </c>
      <c r="K180" s="43"/>
      <c r="L180" s="43"/>
      <c r="M180" s="43"/>
      <c r="N180" s="43"/>
      <c r="O180" s="43"/>
      <c r="P180" s="43"/>
      <c r="Q180" s="43"/>
      <c r="R180" s="43"/>
      <c r="S180" s="43"/>
      <c r="T180" s="43"/>
      <c r="U180" s="43"/>
      <c r="V180" s="43"/>
      <c r="W180" s="43"/>
      <c r="X180" s="43"/>
      <c r="Y180" s="43"/>
      <c r="Z180" s="43"/>
      <c r="AA180" s="43"/>
      <c r="AB180" s="43"/>
      <c r="AC180" s="43"/>
      <c r="AD180" s="43"/>
    </row>
    <row r="181" customFormat="false" ht="12.75" hidden="false" customHeight="true" outlineLevel="0" collapsed="false">
      <c r="A181" s="135"/>
      <c r="B181" s="135"/>
      <c r="C181" s="211" t="s">
        <v>103</v>
      </c>
      <c r="D181" s="211"/>
      <c r="E181" s="29" t="n">
        <v>75</v>
      </c>
      <c r="F181" s="212" t="n">
        <v>6</v>
      </c>
      <c r="G181" s="213" t="n">
        <v>6</v>
      </c>
      <c r="H181" s="213" t="n">
        <v>6</v>
      </c>
      <c r="I181" s="214" t="n">
        <f aca="false">F181-G181</f>
        <v>0</v>
      </c>
      <c r="J181" s="214" t="n">
        <f aca="false">F181-H181</f>
        <v>0</v>
      </c>
      <c r="K181" s="43"/>
      <c r="L181" s="43"/>
      <c r="M181" s="43"/>
      <c r="N181" s="43"/>
      <c r="O181" s="43"/>
      <c r="P181" s="43"/>
      <c r="Q181" s="43"/>
      <c r="R181" s="43"/>
      <c r="S181" s="43"/>
      <c r="T181" s="43"/>
      <c r="U181" s="43"/>
      <c r="V181" s="43"/>
      <c r="W181" s="43"/>
      <c r="X181" s="43"/>
      <c r="Y181" s="43"/>
      <c r="Z181" s="43"/>
      <c r="AA181" s="43"/>
      <c r="AB181" s="43"/>
      <c r="AC181" s="43"/>
      <c r="AD181" s="43"/>
    </row>
    <row r="182" customFormat="false" ht="12.75" hidden="false" customHeight="true" outlineLevel="0" collapsed="false">
      <c r="A182" s="135"/>
      <c r="B182" s="135"/>
      <c r="C182" s="211" t="s">
        <v>105</v>
      </c>
      <c r="D182" s="211"/>
      <c r="E182" s="29" t="n">
        <v>76</v>
      </c>
      <c r="F182" s="212" t="n">
        <v>5</v>
      </c>
      <c r="G182" s="213" t="n">
        <v>5</v>
      </c>
      <c r="H182" s="213" t="n">
        <v>5</v>
      </c>
      <c r="I182" s="214" t="n">
        <f aca="false">F182-G182</f>
        <v>0</v>
      </c>
      <c r="J182" s="214" t="n">
        <f aca="false">F182-H182</f>
        <v>0</v>
      </c>
      <c r="K182" s="43"/>
      <c r="L182" s="43"/>
      <c r="M182" s="43"/>
      <c r="N182" s="43"/>
      <c r="O182" s="43"/>
      <c r="P182" s="43"/>
      <c r="Q182" s="43"/>
      <c r="R182" s="43"/>
      <c r="S182" s="43"/>
      <c r="T182" s="43"/>
      <c r="U182" s="43"/>
      <c r="V182" s="43"/>
      <c r="W182" s="43"/>
      <c r="X182" s="43"/>
      <c r="Y182" s="43"/>
      <c r="Z182" s="43"/>
      <c r="AA182" s="43"/>
      <c r="AB182" s="43"/>
      <c r="AC182" s="43"/>
      <c r="AD182" s="43"/>
    </row>
    <row r="183" customFormat="false" ht="12.75" hidden="false" customHeight="true" outlineLevel="0" collapsed="false">
      <c r="A183" s="135"/>
      <c r="B183" s="135"/>
      <c r="C183" s="211" t="s">
        <v>109</v>
      </c>
      <c r="D183" s="211"/>
      <c r="E183" s="29" t="n">
        <v>77</v>
      </c>
      <c r="F183" s="212" t="n">
        <v>5</v>
      </c>
      <c r="G183" s="213" t="n">
        <v>5</v>
      </c>
      <c r="H183" s="213" t="n">
        <v>5</v>
      </c>
      <c r="I183" s="214" t="n">
        <f aca="false">F183-G183</f>
        <v>0</v>
      </c>
      <c r="J183" s="214" t="n">
        <f aca="false">F183-H183</f>
        <v>0</v>
      </c>
      <c r="K183" s="43"/>
      <c r="L183" s="43"/>
      <c r="M183" s="43"/>
      <c r="N183" s="43"/>
      <c r="O183" s="43"/>
      <c r="P183" s="43"/>
      <c r="Q183" s="43"/>
      <c r="R183" s="43"/>
      <c r="S183" s="43"/>
      <c r="T183" s="43"/>
      <c r="U183" s="43"/>
      <c r="V183" s="43"/>
      <c r="W183" s="43"/>
      <c r="X183" s="43"/>
      <c r="Y183" s="43"/>
      <c r="Z183" s="43"/>
      <c r="AA183" s="43"/>
      <c r="AB183" s="43"/>
      <c r="AC183" s="43"/>
      <c r="AD183" s="43"/>
    </row>
    <row r="184" customFormat="false" ht="12.75" hidden="false" customHeight="true" outlineLevel="0" collapsed="false">
      <c r="A184" s="135"/>
      <c r="B184" s="135"/>
      <c r="C184" s="211" t="s">
        <v>112</v>
      </c>
      <c r="D184" s="211"/>
      <c r="E184" s="29" t="n">
        <v>78</v>
      </c>
      <c r="F184" s="212" t="n">
        <v>5</v>
      </c>
      <c r="G184" s="213" t="n">
        <v>5</v>
      </c>
      <c r="H184" s="213" t="n">
        <v>5</v>
      </c>
      <c r="I184" s="214" t="n">
        <f aca="false">F184-G184</f>
        <v>0</v>
      </c>
      <c r="J184" s="214" t="n">
        <f aca="false">F184-H184</f>
        <v>0</v>
      </c>
      <c r="K184" s="43"/>
      <c r="L184" s="43"/>
      <c r="M184" s="43"/>
      <c r="N184" s="43"/>
      <c r="O184" s="43"/>
      <c r="P184" s="43"/>
      <c r="Q184" s="43"/>
      <c r="R184" s="43"/>
      <c r="S184" s="43"/>
      <c r="T184" s="43"/>
      <c r="U184" s="43"/>
      <c r="V184" s="43"/>
      <c r="W184" s="43"/>
      <c r="X184" s="43"/>
      <c r="Y184" s="43"/>
      <c r="Z184" s="43"/>
      <c r="AA184" s="43"/>
      <c r="AB184" s="43"/>
      <c r="AC184" s="43"/>
      <c r="AD184" s="43"/>
    </row>
    <row r="185" customFormat="false" ht="13.5" hidden="false" customHeight="true" outlineLevel="0" collapsed="false">
      <c r="A185" s="83"/>
      <c r="B185" s="207" t="s">
        <v>271</v>
      </c>
      <c r="C185" s="207"/>
      <c r="D185" s="207"/>
      <c r="E185" s="207"/>
      <c r="F185" s="207"/>
      <c r="G185" s="207"/>
      <c r="H185" s="207"/>
      <c r="I185" s="215" t="n">
        <f aca="false">SUM(I180:I184)</f>
        <v>0</v>
      </c>
      <c r="J185" s="215" t="n">
        <f aca="false">SUM(J180:J184)</f>
        <v>0</v>
      </c>
      <c r="K185" s="43"/>
      <c r="L185" s="43"/>
      <c r="M185" s="43"/>
      <c r="N185" s="43"/>
      <c r="O185" s="43"/>
      <c r="P185" s="43"/>
      <c r="Q185" s="43"/>
      <c r="R185" s="43"/>
      <c r="S185" s="43"/>
      <c r="T185" s="43"/>
      <c r="U185" s="43"/>
      <c r="V185" s="43"/>
      <c r="W185" s="43"/>
      <c r="X185" s="43"/>
      <c r="Y185" s="43"/>
      <c r="Z185" s="43"/>
      <c r="AA185" s="43"/>
      <c r="AB185" s="43"/>
      <c r="AC185" s="43"/>
      <c r="AD185" s="43"/>
    </row>
    <row r="186" customFormat="false" ht="15" hidden="false" customHeight="true" outlineLevel="0" collapsed="false">
      <c r="A186" s="83"/>
      <c r="B186" s="216" t="s">
        <v>171</v>
      </c>
      <c r="C186" s="216"/>
      <c r="D186" s="216"/>
      <c r="E186" s="216"/>
      <c r="F186" s="216"/>
      <c r="G186" s="216"/>
      <c r="H186" s="216"/>
      <c r="I186" s="217" t="str">
        <f aca="false">IF(I185&lt;1,"NA",IF(I185&lt;10,"Mild",IF(I185&lt;20,"Moderate","Severe")))</f>
        <v>NA</v>
      </c>
      <c r="J186" s="217" t="str">
        <f aca="false">IF(J185&lt;1,"NA",IF(J185&lt;10,"Mild",IF(J185&lt;20,"Moderate","Severe")))</f>
        <v>NA</v>
      </c>
      <c r="K186" s="43"/>
      <c r="L186" s="43"/>
      <c r="M186" s="43"/>
      <c r="N186" s="43"/>
      <c r="O186" s="43"/>
      <c r="P186" s="43"/>
      <c r="Q186" s="43"/>
      <c r="R186" s="43"/>
      <c r="S186" s="43"/>
      <c r="T186" s="43"/>
      <c r="U186" s="43"/>
      <c r="V186" s="43"/>
      <c r="W186" s="43"/>
      <c r="X186" s="43"/>
      <c r="Y186" s="43"/>
      <c r="Z186" s="43"/>
      <c r="AA186" s="43"/>
      <c r="AB186" s="43"/>
      <c r="AC186" s="43"/>
      <c r="AD186" s="43"/>
    </row>
    <row r="187" customFormat="false" ht="24.75" hidden="false" customHeight="true" outlineLevel="0" collapsed="false">
      <c r="A187" s="218" t="s">
        <v>256</v>
      </c>
      <c r="B187" s="60" t="s">
        <v>156</v>
      </c>
      <c r="C187" s="218" t="s">
        <v>257</v>
      </c>
      <c r="D187" s="218" t="s">
        <v>258</v>
      </c>
      <c r="E187" s="61" t="s">
        <v>159</v>
      </c>
      <c r="F187" s="219" t="s">
        <v>259</v>
      </c>
      <c r="G187" s="220" t="s">
        <v>161</v>
      </c>
      <c r="H187" s="220" t="s">
        <v>162</v>
      </c>
      <c r="I187" s="221" t="s">
        <v>260</v>
      </c>
      <c r="J187" s="221" t="s">
        <v>261</v>
      </c>
      <c r="K187" s="47"/>
      <c r="L187" s="47"/>
      <c r="M187" s="43"/>
      <c r="N187" s="43"/>
      <c r="O187" s="43"/>
      <c r="P187" s="43"/>
      <c r="Q187" s="43"/>
      <c r="R187" s="43"/>
      <c r="S187" s="43"/>
      <c r="T187" s="43"/>
      <c r="U187" s="43"/>
      <c r="V187" s="43"/>
      <c r="W187" s="43"/>
      <c r="X187" s="43"/>
      <c r="Y187" s="43"/>
      <c r="Z187" s="43"/>
      <c r="AA187" s="43"/>
      <c r="AB187" s="43"/>
      <c r="AC187" s="43"/>
      <c r="AD187" s="43"/>
    </row>
    <row r="188" customFormat="false" ht="12.75" hidden="false" customHeight="true" outlineLevel="0" collapsed="false">
      <c r="A188" s="222" t="s">
        <v>272</v>
      </c>
      <c r="B188" s="223" t="n">
        <v>30</v>
      </c>
      <c r="C188" s="83"/>
      <c r="D188" s="83"/>
      <c r="E188" s="83"/>
      <c r="F188" s="83"/>
      <c r="G188" s="83"/>
      <c r="H188" s="83"/>
      <c r="I188" s="83"/>
      <c r="J188" s="83"/>
      <c r="K188" s="43"/>
      <c r="L188" s="43"/>
      <c r="M188" s="43"/>
      <c r="N188" s="43"/>
      <c r="O188" s="43"/>
      <c r="P188" s="43"/>
      <c r="Q188" s="43"/>
      <c r="R188" s="43"/>
      <c r="S188" s="43"/>
      <c r="T188" s="43"/>
      <c r="U188" s="43"/>
      <c r="V188" s="43"/>
      <c r="W188" s="43"/>
      <c r="X188" s="43"/>
      <c r="Y188" s="43"/>
      <c r="Z188" s="43"/>
      <c r="AA188" s="43"/>
      <c r="AB188" s="43"/>
      <c r="AC188" s="43"/>
      <c r="AD188" s="43"/>
    </row>
    <row r="189" customFormat="false" ht="12.75" hidden="false" customHeight="true" outlineLevel="0" collapsed="false">
      <c r="A189" s="206" t="s">
        <v>273</v>
      </c>
      <c r="B189" s="206"/>
      <c r="C189" s="211" t="s">
        <v>116</v>
      </c>
      <c r="D189" s="224" t="s">
        <v>274</v>
      </c>
      <c r="E189" s="148" t="n">
        <v>79</v>
      </c>
      <c r="F189" s="212" t="n">
        <v>20</v>
      </c>
      <c r="G189" s="225" t="n">
        <v>20</v>
      </c>
      <c r="H189" s="225" t="n">
        <v>20</v>
      </c>
      <c r="I189" s="226" t="n">
        <f aca="false">F189-G189</f>
        <v>0</v>
      </c>
      <c r="J189" s="226" t="n">
        <f aca="false">F189-H189</f>
        <v>0</v>
      </c>
      <c r="K189" s="43"/>
      <c r="L189" s="43"/>
      <c r="M189" s="43"/>
      <c r="N189" s="43"/>
      <c r="O189" s="43"/>
      <c r="P189" s="43"/>
      <c r="Q189" s="43"/>
      <c r="R189" s="43"/>
      <c r="S189" s="43"/>
      <c r="T189" s="43"/>
      <c r="U189" s="43"/>
      <c r="V189" s="43"/>
      <c r="W189" s="43"/>
      <c r="X189" s="43"/>
      <c r="Y189" s="43"/>
      <c r="Z189" s="43"/>
      <c r="AA189" s="43"/>
      <c r="AB189" s="43"/>
      <c r="AC189" s="43"/>
      <c r="AD189" s="43"/>
    </row>
    <row r="190" customFormat="false" ht="12.75" hidden="false" customHeight="true" outlineLevel="0" collapsed="false">
      <c r="A190" s="206" t="s">
        <v>275</v>
      </c>
      <c r="B190" s="206"/>
      <c r="C190" s="211" t="s">
        <v>119</v>
      </c>
      <c r="D190" s="224" t="s">
        <v>276</v>
      </c>
      <c r="E190" s="148" t="n">
        <v>80</v>
      </c>
      <c r="F190" s="212" t="n">
        <v>10</v>
      </c>
      <c r="G190" s="225" t="n">
        <v>10</v>
      </c>
      <c r="H190" s="225" t="n">
        <v>10</v>
      </c>
      <c r="I190" s="226" t="n">
        <f aca="false">F190-G190</f>
        <v>0</v>
      </c>
      <c r="J190" s="226" t="n">
        <f aca="false">F190-H190</f>
        <v>0</v>
      </c>
      <c r="K190" s="43"/>
      <c r="L190" s="43"/>
      <c r="M190" s="43"/>
      <c r="N190" s="43"/>
      <c r="O190" s="43"/>
      <c r="P190" s="43"/>
      <c r="Q190" s="43"/>
      <c r="R190" s="43"/>
      <c r="S190" s="43"/>
      <c r="T190" s="43"/>
      <c r="U190" s="43"/>
      <c r="V190" s="43"/>
      <c r="W190" s="43"/>
      <c r="X190" s="43"/>
      <c r="Y190" s="43"/>
      <c r="Z190" s="43"/>
      <c r="AA190" s="43"/>
      <c r="AB190" s="43"/>
      <c r="AC190" s="43"/>
      <c r="AD190" s="43"/>
    </row>
    <row r="191" customFormat="false" ht="12.75" hidden="false" customHeight="true" outlineLevel="0" collapsed="false">
      <c r="A191" s="84"/>
      <c r="B191" s="227" t="s">
        <v>277</v>
      </c>
      <c r="C191" s="227"/>
      <c r="D191" s="227"/>
      <c r="E191" s="227"/>
      <c r="F191" s="227"/>
      <c r="G191" s="227"/>
      <c r="H191" s="227"/>
      <c r="I191" s="228" t="n">
        <f aca="false">SUM(I189:I190)</f>
        <v>0</v>
      </c>
      <c r="J191" s="228" t="n">
        <f aca="false">SUM(J189:J190)</f>
        <v>0</v>
      </c>
      <c r="K191" s="43"/>
      <c r="L191" s="43"/>
      <c r="M191" s="43"/>
      <c r="N191" s="43"/>
      <c r="O191" s="43"/>
      <c r="P191" s="43"/>
      <c r="Q191" s="43"/>
      <c r="R191" s="43"/>
      <c r="S191" s="43"/>
      <c r="T191" s="43"/>
      <c r="U191" s="43"/>
      <c r="V191" s="43"/>
      <c r="W191" s="43"/>
      <c r="X191" s="43"/>
      <c r="Y191" s="43"/>
      <c r="Z191" s="43"/>
      <c r="AA191" s="43"/>
      <c r="AB191" s="43"/>
      <c r="AC191" s="43"/>
      <c r="AD191" s="43"/>
    </row>
    <row r="192" customFormat="false" ht="12.75" hidden="false" customHeight="true" outlineLevel="0" collapsed="false">
      <c r="A192" s="83"/>
      <c r="B192" s="229"/>
      <c r="C192" s="216" t="s">
        <v>171</v>
      </c>
      <c r="D192" s="216"/>
      <c r="E192" s="216"/>
      <c r="F192" s="216"/>
      <c r="G192" s="216"/>
      <c r="H192" s="216"/>
      <c r="I192" s="230" t="str">
        <f aca="false">IF(I191&lt;1,"NA",IF(I191&lt;10,"Mild",IF(I191&lt;20,"Moderate","Severe")))</f>
        <v>NA</v>
      </c>
      <c r="J192" s="230" t="str">
        <f aca="false">IF(J191&lt;1,"NA",IF(J191&lt;10.1,"Mild",IF(J191&lt;20.1,"Moderate","Severe")))</f>
        <v>NA</v>
      </c>
      <c r="K192" s="181"/>
      <c r="L192" s="181"/>
      <c r="M192" s="181"/>
      <c r="N192" s="181"/>
      <c r="O192" s="181"/>
      <c r="P192" s="181"/>
      <c r="Q192" s="181"/>
      <c r="R192" s="181"/>
      <c r="S192" s="181"/>
      <c r="T192" s="181"/>
      <c r="U192" s="181"/>
      <c r="V192" s="181"/>
      <c r="W192" s="181"/>
      <c r="X192" s="181"/>
      <c r="Y192" s="181"/>
      <c r="Z192" s="181"/>
      <c r="AA192" s="181"/>
      <c r="AB192" s="181"/>
      <c r="AC192" s="181"/>
      <c r="AD192" s="181"/>
    </row>
    <row r="193" customFormat="false" ht="16.5" hidden="false" customHeight="true" outlineLevel="0" collapsed="false">
      <c r="A193" s="231" t="s">
        <v>278</v>
      </c>
      <c r="B193" s="231"/>
      <c r="C193" s="231"/>
      <c r="D193" s="231"/>
      <c r="E193" s="231"/>
      <c r="F193" s="231"/>
      <c r="G193" s="231"/>
      <c r="H193" s="231"/>
      <c r="I193" s="231"/>
      <c r="J193" s="231"/>
      <c r="K193" s="43"/>
      <c r="L193" s="43"/>
      <c r="M193" s="43"/>
      <c r="N193" s="43"/>
      <c r="O193" s="43"/>
      <c r="P193" s="43"/>
      <c r="Q193" s="43"/>
      <c r="R193" s="43"/>
      <c r="S193" s="43"/>
      <c r="T193" s="43"/>
      <c r="U193" s="43"/>
      <c r="V193" s="43"/>
      <c r="W193" s="43"/>
      <c r="X193" s="43"/>
      <c r="Y193" s="43"/>
      <c r="Z193" s="43"/>
      <c r="AA193" s="43"/>
      <c r="AB193" s="43"/>
      <c r="AC193" s="43"/>
      <c r="AD193" s="43"/>
    </row>
    <row r="194" customFormat="false" ht="16.5" hidden="false" customHeight="true" outlineLevel="0" collapsed="false">
      <c r="A194" s="231" t="s">
        <v>279</v>
      </c>
      <c r="B194" s="231"/>
      <c r="C194" s="231"/>
      <c r="D194" s="231"/>
      <c r="E194" s="231"/>
      <c r="F194" s="231"/>
      <c r="G194" s="231"/>
      <c r="H194" s="231"/>
      <c r="I194" s="231"/>
      <c r="J194" s="231"/>
      <c r="K194" s="43"/>
      <c r="L194" s="43"/>
      <c r="M194" s="43"/>
      <c r="N194" s="43"/>
      <c r="O194" s="43"/>
      <c r="P194" s="43"/>
      <c r="Q194" s="43"/>
      <c r="R194" s="43"/>
      <c r="S194" s="43"/>
      <c r="T194" s="43"/>
      <c r="U194" s="43"/>
      <c r="V194" s="43"/>
      <c r="W194" s="43"/>
      <c r="X194" s="43"/>
      <c r="Y194" s="43"/>
      <c r="Z194" s="43"/>
      <c r="AA194" s="43"/>
      <c r="AB194" s="43"/>
      <c r="AC194" s="43"/>
      <c r="AD194" s="43"/>
    </row>
    <row r="195" customFormat="false" ht="12.75" hidden="false" customHeight="true" outlineLevel="0" collapsed="false">
      <c r="A195" s="184" t="str">
        <f aca="false">IF(SUM(I176,I185,I191)=0," "," PLH + NLH + SLH ")</f>
        <v> </v>
      </c>
      <c r="B195" s="184"/>
      <c r="C195" s="232" t="s">
        <v>244</v>
      </c>
      <c r="D195" s="232"/>
      <c r="E195" s="232"/>
      <c r="F195" s="233" t="s">
        <v>245</v>
      </c>
      <c r="G195" s="233"/>
      <c r="H195" s="233"/>
      <c r="I195" s="234" t="str">
        <f aca="false">IF(SUM(J176,J185,J191)=0," "," PLH + NLH + SLH ")</f>
        <v> </v>
      </c>
      <c r="J195" s="234"/>
      <c r="K195" s="43"/>
      <c r="L195" s="43"/>
      <c r="M195" s="43"/>
      <c r="N195" s="43"/>
      <c r="O195" s="43"/>
      <c r="P195" s="43"/>
      <c r="Q195" s="43"/>
      <c r="R195" s="43"/>
      <c r="S195" s="43"/>
      <c r="T195" s="43"/>
      <c r="U195" s="43"/>
      <c r="V195" s="43"/>
      <c r="W195" s="43"/>
      <c r="X195" s="43"/>
      <c r="Y195" s="43"/>
      <c r="Z195" s="43"/>
      <c r="AA195" s="43"/>
      <c r="AB195" s="43"/>
      <c r="AC195" s="43"/>
      <c r="AD195" s="43"/>
    </row>
    <row r="196" customFormat="false" ht="12.75" hidden="false" customHeight="true" outlineLevel="0" collapsed="false">
      <c r="A196" s="184" t="str">
        <f aca="false">IF(SUM(I176,I185,I191)=0," ",IF(I176=0," 0 "," "&amp;TEXT(I176,"##.##"))&amp;" + "&amp;IF(I185=0," 0 ",TEXT(I185,"##.##"))&amp;" + "&amp;IF(I191=0," 0 ",TEXT(I191,"##.##"))&amp;" ")</f>
        <v> </v>
      </c>
      <c r="B196" s="184"/>
      <c r="C196" s="235" t="n">
        <f aca="false">SUM(I176,I185,I191)</f>
        <v>0</v>
      </c>
      <c r="D196" s="235"/>
      <c r="E196" s="236"/>
      <c r="F196" s="237" t="n">
        <f aca="false">SUM(J176,J185,J191)</f>
        <v>0</v>
      </c>
      <c r="G196" s="237"/>
      <c r="H196" s="237"/>
      <c r="I196" s="234" t="str">
        <f aca="false">IF(SUM(J176,J185,J191)=0," ",IF(J176=0," 0 "," "&amp;TEXT(J176,"##.##"))&amp;" + "&amp;IF(J185=0," 0 ",TEXT(J185,"##.##"))&amp;" + "&amp;IF(J191=0," 0 ",TEXT(J191,"##.##"))&amp;" ")</f>
        <v> </v>
      </c>
      <c r="J196" s="234"/>
      <c r="K196" s="43"/>
      <c r="L196" s="43"/>
      <c r="M196" s="43"/>
      <c r="N196" s="43"/>
      <c r="O196" s="43"/>
      <c r="P196" s="43"/>
      <c r="Q196" s="43"/>
      <c r="R196" s="43"/>
      <c r="S196" s="43"/>
      <c r="T196" s="43"/>
      <c r="U196" s="43"/>
      <c r="V196" s="43"/>
      <c r="W196" s="43"/>
      <c r="X196" s="43"/>
      <c r="Y196" s="43"/>
      <c r="Z196" s="43"/>
      <c r="AA196" s="43"/>
      <c r="AB196" s="43"/>
      <c r="AC196" s="43"/>
      <c r="AD196" s="43"/>
    </row>
    <row r="197" customFormat="false" ht="20.85" hidden="true" customHeight="true" outlineLevel="0" collapsed="false">
      <c r="A197" s="184" t="s">
        <v>280</v>
      </c>
      <c r="B197" s="184"/>
      <c r="C197" s="235" t="n">
        <f aca="false">IF(SUM(I176,I185,I191) &gt; 90, 90, SUM(I176,I185,I191))</f>
        <v>0</v>
      </c>
      <c r="D197" s="235"/>
      <c r="E197" s="236"/>
      <c r="F197" s="237" t="n">
        <f aca="false">IF(SUM(J176,J185,J191) &gt; 90, 90, SUM(J176,J185,J191))</f>
        <v>0</v>
      </c>
      <c r="G197" s="237"/>
      <c r="H197" s="237"/>
      <c r="I197" s="238"/>
      <c r="J197" s="238"/>
      <c r="K197" s="43"/>
      <c r="L197" s="43"/>
      <c r="M197" s="43"/>
      <c r="N197" s="43"/>
      <c r="O197" s="43"/>
      <c r="P197" s="43"/>
      <c r="Q197" s="43"/>
      <c r="R197" s="43"/>
      <c r="S197" s="43"/>
      <c r="T197" s="43"/>
      <c r="U197" s="43"/>
      <c r="V197" s="43"/>
      <c r="W197" s="43"/>
      <c r="X197" s="43"/>
      <c r="Y197" s="43"/>
      <c r="Z197" s="43"/>
      <c r="AA197" s="43"/>
      <c r="AB197" s="43"/>
      <c r="AC197" s="43"/>
      <c r="AD197" s="43"/>
    </row>
    <row r="198" customFormat="false" ht="12.75" hidden="false" customHeight="true" outlineLevel="0" collapsed="false">
      <c r="A198" s="239"/>
      <c r="B198" s="239"/>
      <c r="C198" s="239"/>
      <c r="D198" s="239"/>
      <c r="E198" s="239"/>
      <c r="F198" s="239"/>
      <c r="G198" s="239"/>
      <c r="H198" s="239"/>
      <c r="I198" s="172" t="s">
        <v>177</v>
      </c>
      <c r="J198" s="172"/>
      <c r="K198" s="43"/>
      <c r="L198" s="43"/>
      <c r="M198" s="43"/>
      <c r="N198" s="43"/>
      <c r="O198" s="43"/>
      <c r="P198" s="43"/>
      <c r="Q198" s="43"/>
      <c r="R198" s="43"/>
      <c r="S198" s="43"/>
      <c r="T198" s="43"/>
      <c r="U198" s="43"/>
      <c r="V198" s="43"/>
      <c r="W198" s="43"/>
      <c r="X198" s="43"/>
      <c r="Y198" s="43"/>
      <c r="Z198" s="43"/>
      <c r="AA198" s="43"/>
      <c r="AB198" s="43"/>
      <c r="AC198" s="43"/>
      <c r="AD198" s="43"/>
    </row>
    <row r="199" customFormat="false" ht="12" hidden="false" customHeight="true" outlineLevel="0" collapsed="false">
      <c r="A199" s="99" t="s">
        <v>178</v>
      </c>
      <c r="B199" s="195"/>
      <c r="C199" s="195"/>
      <c r="D199" s="195"/>
      <c r="E199" s="195"/>
      <c r="F199" s="195"/>
      <c r="G199" s="195"/>
      <c r="H199" s="195"/>
      <c r="I199" s="101" t="s">
        <v>281</v>
      </c>
      <c r="J199" s="101"/>
      <c r="K199" s="47"/>
      <c r="L199" s="47"/>
      <c r="M199" s="43"/>
      <c r="N199" s="43"/>
      <c r="O199" s="43"/>
      <c r="P199" s="43"/>
      <c r="Q199" s="43"/>
      <c r="R199" s="43"/>
      <c r="S199" s="43"/>
      <c r="T199" s="43"/>
      <c r="U199" s="43"/>
      <c r="V199" s="43"/>
      <c r="W199" s="43"/>
      <c r="X199" s="43"/>
      <c r="Y199" s="43"/>
      <c r="Z199" s="43"/>
      <c r="AA199" s="43"/>
      <c r="AB199" s="43"/>
      <c r="AC199" s="43"/>
      <c r="AD199" s="43"/>
    </row>
    <row r="200" customFormat="false" ht="15" hidden="false" customHeight="true" outlineLevel="0" collapsed="false">
      <c r="A200" s="45" t="s">
        <v>138</v>
      </c>
      <c r="B200" s="45"/>
      <c r="C200" s="45"/>
      <c r="D200" s="45"/>
      <c r="E200" s="45"/>
      <c r="F200" s="45"/>
      <c r="G200" s="45"/>
      <c r="H200" s="45"/>
      <c r="I200" s="45"/>
      <c r="J200" s="45"/>
      <c r="K200" s="47"/>
      <c r="L200" s="47"/>
      <c r="M200" s="43"/>
      <c r="N200" s="43"/>
      <c r="O200" s="43"/>
      <c r="P200" s="43"/>
      <c r="Q200" s="43"/>
      <c r="R200" s="43"/>
      <c r="S200" s="43"/>
      <c r="T200" s="43"/>
      <c r="U200" s="43"/>
      <c r="V200" s="43"/>
      <c r="W200" s="43"/>
      <c r="X200" s="43"/>
      <c r="Y200" s="43"/>
      <c r="Z200" s="43"/>
      <c r="AA200" s="43"/>
      <c r="AB200" s="43"/>
      <c r="AC200" s="43"/>
      <c r="AD200" s="43"/>
    </row>
    <row r="201" customFormat="false" ht="11.25" hidden="false" customHeight="true" outlineLevel="0" collapsed="false">
      <c r="A201" s="100"/>
      <c r="B201" s="48" t="s">
        <v>180</v>
      </c>
      <c r="C201" s="48"/>
      <c r="D201" s="48"/>
      <c r="E201" s="48"/>
      <c r="F201" s="100"/>
      <c r="G201" s="102"/>
      <c r="H201" s="50" t="s">
        <v>181</v>
      </c>
      <c r="I201" s="103" t="str">
        <f aca="false">I3</f>
        <v>Date Here</v>
      </c>
      <c r="J201" s="103"/>
      <c r="K201" s="47"/>
      <c r="L201" s="47"/>
      <c r="M201" s="43"/>
      <c r="N201" s="43"/>
      <c r="O201" s="43"/>
      <c r="P201" s="43"/>
      <c r="Q201" s="43"/>
      <c r="R201" s="43"/>
      <c r="S201" s="43"/>
      <c r="T201" s="43"/>
      <c r="U201" s="43"/>
      <c r="V201" s="43"/>
      <c r="W201" s="43"/>
      <c r="X201" s="43"/>
      <c r="Y201" s="43"/>
      <c r="Z201" s="43"/>
      <c r="AA201" s="43"/>
      <c r="AB201" s="43"/>
      <c r="AC201" s="43"/>
      <c r="AD201" s="43"/>
    </row>
    <row r="202" customFormat="false" ht="13.5" hidden="false" customHeight="true" outlineLevel="0" collapsed="false">
      <c r="A202" s="50" t="s">
        <v>182</v>
      </c>
      <c r="B202" s="104" t="str">
        <f aca="false">B4</f>
        <v>Name Here</v>
      </c>
      <c r="C202" s="104"/>
      <c r="D202" s="104"/>
      <c r="E202" s="105"/>
      <c r="F202" s="52" t="s">
        <v>183</v>
      </c>
      <c r="G202" s="103" t="str">
        <f aca="false">G4</f>
        <v>Age here</v>
      </c>
      <c r="H202" s="52" t="s">
        <v>184</v>
      </c>
      <c r="I202" s="103" t="str">
        <f aca="false">I4</f>
        <v>Gender</v>
      </c>
      <c r="J202" s="55"/>
      <c r="K202" s="47"/>
      <c r="L202" s="47"/>
      <c r="M202" s="43"/>
      <c r="N202" s="43"/>
      <c r="O202" s="43"/>
      <c r="P202" s="43"/>
      <c r="Q202" s="43"/>
      <c r="R202" s="43"/>
      <c r="S202" s="43"/>
      <c r="T202" s="43"/>
      <c r="U202" s="43"/>
      <c r="V202" s="43"/>
      <c r="W202" s="43"/>
      <c r="X202" s="43"/>
      <c r="Y202" s="43"/>
      <c r="Z202" s="43"/>
      <c r="AA202" s="43"/>
      <c r="AB202" s="43"/>
      <c r="AC202" s="43"/>
      <c r="AD202" s="43"/>
    </row>
    <row r="203" customFormat="false" ht="15" hidden="false" customHeight="true" outlineLevel="0" collapsed="false">
      <c r="A203" s="172"/>
      <c r="B203" s="240"/>
      <c r="C203" s="240"/>
      <c r="D203" s="240"/>
      <c r="E203" s="240"/>
      <c r="F203" s="240"/>
      <c r="G203" s="240"/>
      <c r="H203" s="240"/>
      <c r="I203" s="241"/>
      <c r="J203" s="241"/>
      <c r="K203" s="43"/>
      <c r="L203" s="43"/>
      <c r="M203" s="43"/>
      <c r="N203" s="43"/>
      <c r="O203" s="43"/>
      <c r="P203" s="43"/>
      <c r="Q203" s="43"/>
      <c r="R203" s="43"/>
      <c r="S203" s="43"/>
      <c r="T203" s="43"/>
      <c r="U203" s="43"/>
      <c r="V203" s="43"/>
      <c r="W203" s="43"/>
      <c r="X203" s="43"/>
      <c r="Y203" s="43"/>
      <c r="Z203" s="43"/>
      <c r="AA203" s="43"/>
      <c r="AB203" s="43"/>
      <c r="AC203" s="43"/>
      <c r="AD203" s="43"/>
    </row>
    <row r="204" customFormat="false" ht="18.75" hidden="false" customHeight="true" outlineLevel="0" collapsed="false">
      <c r="A204" s="242" t="s">
        <v>282</v>
      </c>
      <c r="B204" s="242"/>
      <c r="C204" s="242"/>
      <c r="D204" s="242"/>
      <c r="E204" s="242"/>
      <c r="F204" s="242"/>
      <c r="G204" s="242"/>
      <c r="H204" s="242"/>
      <c r="I204" s="242"/>
      <c r="J204" s="242"/>
      <c r="K204" s="43"/>
      <c r="L204" s="43"/>
      <c r="M204" s="43"/>
      <c r="N204" s="43"/>
      <c r="O204" s="43"/>
      <c r="P204" s="43"/>
      <c r="Q204" s="43"/>
      <c r="R204" s="43"/>
      <c r="S204" s="43"/>
      <c r="T204" s="43"/>
      <c r="U204" s="43"/>
      <c r="V204" s="43"/>
      <c r="W204" s="43"/>
      <c r="X204" s="43"/>
      <c r="Y204" s="43"/>
      <c r="Z204" s="43"/>
      <c r="AA204" s="43"/>
      <c r="AB204" s="43"/>
      <c r="AC204" s="43"/>
      <c r="AD204" s="43"/>
    </row>
    <row r="205" customFormat="false" ht="12.75" hidden="false" customHeight="true" outlineLevel="0" collapsed="false">
      <c r="A205" s="169" t="s">
        <v>283</v>
      </c>
      <c r="B205" s="169"/>
      <c r="C205" s="169"/>
      <c r="D205" s="169"/>
      <c r="E205" s="169"/>
      <c r="F205" s="169"/>
      <c r="G205" s="169"/>
      <c r="H205" s="169"/>
      <c r="I205" s="169"/>
      <c r="J205" s="169"/>
      <c r="K205" s="43"/>
      <c r="L205" s="43"/>
      <c r="M205" s="43"/>
      <c r="N205" s="43"/>
      <c r="O205" s="43"/>
      <c r="P205" s="43"/>
      <c r="Q205" s="43"/>
      <c r="R205" s="43"/>
      <c r="S205" s="43"/>
      <c r="T205" s="43"/>
      <c r="U205" s="43"/>
      <c r="V205" s="43"/>
      <c r="W205" s="43"/>
      <c r="X205" s="43"/>
      <c r="Y205" s="43"/>
      <c r="Z205" s="43"/>
      <c r="AA205" s="43"/>
      <c r="AB205" s="43"/>
      <c r="AC205" s="43"/>
      <c r="AD205" s="43"/>
    </row>
    <row r="206" customFormat="false" ht="15" hidden="false" customHeight="true" outlineLevel="0" collapsed="false">
      <c r="A206" s="172"/>
      <c r="B206" s="172"/>
      <c r="C206" s="243" t="s">
        <v>244</v>
      </c>
      <c r="D206" s="243"/>
      <c r="E206" s="244"/>
      <c r="F206" s="245" t="s">
        <v>245</v>
      </c>
      <c r="G206" s="245"/>
      <c r="H206" s="245"/>
      <c r="I206" s="172"/>
      <c r="J206" s="172"/>
      <c r="K206" s="43"/>
      <c r="L206" s="43"/>
      <c r="M206" s="43"/>
      <c r="N206" s="43"/>
      <c r="O206" s="43"/>
      <c r="P206" s="43"/>
      <c r="Q206" s="43"/>
      <c r="R206" s="43"/>
      <c r="S206" s="43"/>
      <c r="T206" s="43"/>
      <c r="U206" s="43"/>
      <c r="V206" s="43"/>
      <c r="W206" s="43"/>
      <c r="X206" s="43"/>
      <c r="Y206" s="43"/>
      <c r="Z206" s="43"/>
      <c r="AA206" s="43"/>
      <c r="AB206" s="43"/>
      <c r="AC206" s="43"/>
      <c r="AD206" s="43"/>
    </row>
    <row r="207" customFormat="false" ht="12.75" hidden="false" customHeight="true" outlineLevel="0" collapsed="false">
      <c r="A207" s="246" t="s">
        <v>0</v>
      </c>
      <c r="B207" s="246"/>
      <c r="C207" s="247" t="n">
        <f aca="false">D153</f>
        <v>0</v>
      </c>
      <c r="D207" s="247"/>
      <c r="E207" s="244"/>
      <c r="F207" s="248" t="n">
        <f aca="false">F153</f>
        <v>0</v>
      </c>
      <c r="G207" s="248"/>
      <c r="H207" s="248"/>
      <c r="I207" s="172"/>
      <c r="J207" s="172"/>
      <c r="K207" s="43"/>
      <c r="L207" s="43"/>
      <c r="M207" s="43"/>
      <c r="N207" s="43"/>
      <c r="O207" s="43"/>
      <c r="P207" s="43"/>
      <c r="Q207" s="43"/>
      <c r="R207" s="43"/>
      <c r="S207" s="43"/>
      <c r="T207" s="43"/>
      <c r="U207" s="43"/>
      <c r="V207" s="43"/>
      <c r="W207" s="43"/>
      <c r="X207" s="43"/>
      <c r="Y207" s="43"/>
      <c r="Z207" s="43"/>
      <c r="AA207" s="43"/>
      <c r="AB207" s="43"/>
      <c r="AC207" s="43"/>
      <c r="AD207" s="43"/>
    </row>
    <row r="208" customFormat="false" ht="12.75" hidden="false" customHeight="true" outlineLevel="0" collapsed="false">
      <c r="A208" s="246"/>
      <c r="B208" s="246"/>
      <c r="C208" s="249" t="str">
        <f aca="false">IF(D153+C197=0," ",IF(D153&gt;=C197,"Higher Value a","Lower Value b"))</f>
        <v> </v>
      </c>
      <c r="D208" s="249"/>
      <c r="E208" s="244"/>
      <c r="F208" s="250" t="str">
        <f aca="false">IF(F153+F197=0," ",IF(F153&gt;=F197,"Higher Value a","Lower Value b"))</f>
        <v> </v>
      </c>
      <c r="G208" s="250"/>
      <c r="H208" s="250"/>
      <c r="I208" s="172"/>
      <c r="J208" s="172"/>
      <c r="K208" s="43"/>
      <c r="L208" s="43"/>
      <c r="M208" s="43"/>
      <c r="N208" s="43"/>
      <c r="O208" s="43"/>
      <c r="P208" s="43"/>
      <c r="Q208" s="43"/>
      <c r="R208" s="43"/>
      <c r="S208" s="43"/>
      <c r="T208" s="43"/>
      <c r="U208" s="43"/>
      <c r="V208" s="43"/>
      <c r="W208" s="43"/>
      <c r="X208" s="43"/>
      <c r="Y208" s="43"/>
      <c r="Z208" s="43"/>
      <c r="AA208" s="43"/>
      <c r="AB208" s="43"/>
      <c r="AC208" s="43"/>
      <c r="AD208" s="43"/>
    </row>
    <row r="209" customFormat="false" ht="12.75" hidden="false" customHeight="true" outlineLevel="0" collapsed="false">
      <c r="A209" s="246" t="s">
        <v>62</v>
      </c>
      <c r="B209" s="246"/>
      <c r="C209" s="251" t="n">
        <f aca="false">C197</f>
        <v>0</v>
      </c>
      <c r="D209" s="251"/>
      <c r="E209" s="244"/>
      <c r="F209" s="252" t="n">
        <f aca="false">F197</f>
        <v>0</v>
      </c>
      <c r="G209" s="252"/>
      <c r="H209" s="252"/>
      <c r="I209" s="172"/>
      <c r="J209" s="172"/>
      <c r="K209" s="43"/>
      <c r="L209" s="43"/>
      <c r="M209" s="43"/>
      <c r="N209" s="43"/>
      <c r="O209" s="43"/>
      <c r="P209" s="43"/>
      <c r="Q209" s="43"/>
      <c r="R209" s="43"/>
      <c r="S209" s="43"/>
      <c r="T209" s="43"/>
      <c r="U209" s="43"/>
      <c r="V209" s="43"/>
      <c r="W209" s="43"/>
      <c r="X209" s="43"/>
      <c r="Y209" s="43"/>
      <c r="Z209" s="43"/>
      <c r="AA209" s="43"/>
      <c r="AB209" s="43"/>
      <c r="AC209" s="43"/>
      <c r="AD209" s="43"/>
    </row>
    <row r="210" customFormat="false" ht="12.75" hidden="false" customHeight="true" outlineLevel="0" collapsed="false">
      <c r="A210" s="246"/>
      <c r="B210" s="246"/>
      <c r="C210" s="253" t="str">
        <f aca="false">IF(D153+C197=0," ",IF(D153&lt;C197,"Higher Value a","Lower Value b"))</f>
        <v> </v>
      </c>
      <c r="D210" s="253"/>
      <c r="E210" s="244"/>
      <c r="F210" s="254" t="str">
        <f aca="false">IF(F153+F197=0," ",IF(F153&lt;F197,"Higher Value a","Lower Value b"))</f>
        <v> </v>
      </c>
      <c r="G210" s="254"/>
      <c r="H210" s="254"/>
      <c r="I210" s="172"/>
      <c r="J210" s="172"/>
      <c r="K210" s="43"/>
      <c r="L210" s="43"/>
      <c r="M210" s="43"/>
      <c r="N210" s="43"/>
      <c r="O210" s="43"/>
      <c r="P210" s="43"/>
      <c r="Q210" s="43"/>
      <c r="R210" s="43"/>
      <c r="S210" s="43"/>
      <c r="T210" s="43"/>
      <c r="U210" s="43"/>
      <c r="V210" s="43"/>
      <c r="W210" s="43"/>
      <c r="X210" s="43"/>
      <c r="Y210" s="43"/>
      <c r="Z210" s="43"/>
      <c r="AA210" s="43"/>
      <c r="AB210" s="43"/>
      <c r="AC210" s="43"/>
      <c r="AD210" s="43"/>
    </row>
    <row r="211" customFormat="false" ht="17.25" hidden="false" customHeight="true" outlineLevel="0" collapsed="false">
      <c r="A211" s="193" t="s">
        <v>284</v>
      </c>
      <c r="B211" s="193"/>
      <c r="C211" s="185" t="str">
        <f aca="false">IF(C207+C209=0," ",TEXT(IF(C207&gt;=C209,C207,C209),"0.##")&amp;" + "&amp;TEXT(IF(C207&lt;C209,C207,C209),"0.##")&amp;" ( 90 - "&amp;TEXT(IF(C207&gt;=C209,C207,C209),"0.##")&amp;" ) / 90")</f>
        <v> </v>
      </c>
      <c r="D211" s="185"/>
      <c r="E211" s="244"/>
      <c r="F211" s="255" t="str">
        <f aca="false">IF(F207+F209=0," ",TEXT(IF(F207&gt;=F209,F207,F209),"##.##")&amp;" + "&amp;TEXT(IF(F207&lt;F209,F207,F209),"##.##")&amp;" ( 90 - "&amp;TEXT(IF(F207&gt;=F209,F207,F209),"##.##")&amp;" ) / 90")</f>
        <v> </v>
      </c>
      <c r="G211" s="255"/>
      <c r="H211" s="255"/>
      <c r="I211" s="173"/>
      <c r="J211" s="173"/>
      <c r="K211" s="43"/>
      <c r="L211" s="43"/>
      <c r="M211" s="43"/>
      <c r="N211" s="43"/>
      <c r="O211" s="43"/>
      <c r="P211" s="43"/>
      <c r="Q211" s="43"/>
      <c r="R211" s="43"/>
      <c r="S211" s="43"/>
      <c r="T211" s="43"/>
      <c r="U211" s="43"/>
      <c r="V211" s="43"/>
      <c r="W211" s="43"/>
      <c r="X211" s="43"/>
      <c r="Y211" s="43"/>
      <c r="Z211" s="43"/>
      <c r="AA211" s="43"/>
      <c r="AB211" s="43"/>
      <c r="AC211" s="43"/>
      <c r="AD211" s="43"/>
    </row>
    <row r="212" customFormat="false" ht="33.75" hidden="false" customHeight="true" outlineLevel="0" collapsed="false">
      <c r="A212" s="256" t="s">
        <v>285</v>
      </c>
      <c r="B212" s="256"/>
      <c r="C212" s="257" t="n">
        <f aca="false">IF(C207&gt;C209,(C207+(C209*(90-C207)/90)),(C209+(C207*(90-C209)/90)))</f>
        <v>0</v>
      </c>
      <c r="D212" s="257"/>
      <c r="E212" s="244"/>
      <c r="F212" s="257" t="n">
        <f aca="false">IF(F207&gt;F209,(F207+(F209*(90-F207)/90)),(F209+(F207*(90-F209)/90)))</f>
        <v>0</v>
      </c>
      <c r="G212" s="257"/>
      <c r="H212" s="257"/>
      <c r="I212" s="258"/>
      <c r="J212" s="258"/>
      <c r="K212" s="259"/>
      <c r="L212" s="259"/>
      <c r="M212" s="259"/>
      <c r="N212" s="259"/>
      <c r="O212" s="259"/>
      <c r="P212" s="259"/>
      <c r="Q212" s="259"/>
      <c r="R212" s="259"/>
      <c r="S212" s="259"/>
      <c r="T212" s="259"/>
      <c r="U212" s="259"/>
      <c r="V212" s="259"/>
      <c r="W212" s="259"/>
      <c r="X212" s="259"/>
      <c r="Y212" s="259"/>
      <c r="Z212" s="259"/>
      <c r="AA212" s="259"/>
      <c r="AB212" s="259"/>
      <c r="AC212" s="259"/>
      <c r="AD212" s="259"/>
    </row>
    <row r="213" customFormat="false" ht="12.75" hidden="true" customHeight="true" outlineLevel="0" collapsed="false">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row>
    <row r="214" customFormat="false" ht="18.75" hidden="false" customHeight="true" outlineLevel="0" collapsed="false">
      <c r="A214" s="173"/>
      <c r="B214" s="260" t="s">
        <v>286</v>
      </c>
      <c r="C214" s="260"/>
      <c r="D214" s="260"/>
      <c r="E214" s="260"/>
      <c r="F214" s="260"/>
      <c r="G214" s="260"/>
      <c r="H214" s="260"/>
      <c r="I214" s="261" t="s">
        <v>287</v>
      </c>
      <c r="J214" s="261"/>
      <c r="K214" s="43"/>
      <c r="L214" s="43"/>
      <c r="M214" s="43"/>
      <c r="N214" s="43"/>
      <c r="O214" s="43"/>
      <c r="P214" s="43"/>
      <c r="Q214" s="43"/>
      <c r="R214" s="43"/>
      <c r="S214" s="43"/>
      <c r="T214" s="43"/>
      <c r="U214" s="43"/>
      <c r="V214" s="43"/>
      <c r="W214" s="43"/>
      <c r="X214" s="43"/>
      <c r="Y214" s="43"/>
      <c r="Z214" s="43"/>
      <c r="AA214" s="43"/>
      <c r="AB214" s="43"/>
      <c r="AC214" s="43"/>
      <c r="AD214" s="43"/>
    </row>
    <row r="215" customFormat="false" ht="20.25" hidden="false" customHeight="true" outlineLevel="0" collapsed="false">
      <c r="A215" s="262"/>
      <c r="B215" s="263" t="s">
        <v>123</v>
      </c>
      <c r="C215" s="263"/>
      <c r="D215" s="263"/>
      <c r="E215" s="263"/>
      <c r="F215" s="263"/>
      <c r="G215" s="263"/>
      <c r="H215" s="263"/>
      <c r="I215" s="263"/>
      <c r="J215" s="263"/>
      <c r="K215" s="43"/>
      <c r="L215" s="43"/>
      <c r="M215" s="43"/>
      <c r="N215" s="43"/>
      <c r="O215" s="43"/>
      <c r="P215" s="43"/>
      <c r="Q215" s="43"/>
      <c r="R215" s="43"/>
      <c r="S215" s="43"/>
      <c r="T215" s="43"/>
      <c r="U215" s="43"/>
      <c r="V215" s="43"/>
      <c r="W215" s="43"/>
      <c r="X215" s="43"/>
      <c r="Y215" s="43"/>
      <c r="Z215" s="43"/>
      <c r="AA215" s="43"/>
      <c r="AB215" s="43"/>
      <c r="AC215" s="43"/>
      <c r="AD215" s="43"/>
    </row>
    <row r="216" customFormat="false" ht="20.25" hidden="false" customHeight="true" outlineLevel="0" collapsed="false">
      <c r="A216" s="60" t="s">
        <v>288</v>
      </c>
      <c r="B216" s="60" t="s">
        <v>289</v>
      </c>
      <c r="C216" s="264" t="s">
        <v>290</v>
      </c>
      <c r="D216" s="264"/>
      <c r="E216" s="61" t="s">
        <v>159</v>
      </c>
      <c r="F216" s="201" t="s">
        <v>259</v>
      </c>
      <c r="G216" s="62" t="s">
        <v>161</v>
      </c>
      <c r="H216" s="62" t="s">
        <v>162</v>
      </c>
      <c r="I216" s="61" t="s">
        <v>260</v>
      </c>
      <c r="J216" s="61" t="s">
        <v>261</v>
      </c>
      <c r="K216" s="43"/>
      <c r="L216" s="43"/>
      <c r="M216" s="43"/>
      <c r="N216" s="43"/>
      <c r="O216" s="43"/>
      <c r="P216" s="43"/>
      <c r="Q216" s="43"/>
      <c r="R216" s="43"/>
      <c r="S216" s="43"/>
      <c r="T216" s="43"/>
      <c r="U216" s="43"/>
      <c r="V216" s="43"/>
      <c r="W216" s="43"/>
      <c r="X216" s="43"/>
      <c r="Y216" s="43"/>
      <c r="Z216" s="43"/>
      <c r="AA216" s="43"/>
      <c r="AB216" s="43"/>
      <c r="AC216" s="43"/>
      <c r="AD216" s="43"/>
    </row>
    <row r="217" customFormat="false" ht="21.75" hidden="false" customHeight="true" outlineLevel="0" collapsed="false">
      <c r="A217" s="265" t="s">
        <v>291</v>
      </c>
      <c r="B217" s="266" t="s">
        <v>292</v>
      </c>
      <c r="C217" s="267" t="str">
        <f aca="false">IF(I208 = "Relative 10%", "Dominant Extremity"&amp;CHAR(10)&amp;"(10% of the total impairment)", "Dominant Extremity (10%)")</f>
        <v>Dominant Extremity (10%)</v>
      </c>
      <c r="D217" s="267"/>
      <c r="E217" s="15" t="n">
        <v>81</v>
      </c>
      <c r="F217" s="268" t="s">
        <v>293</v>
      </c>
      <c r="G217" s="269" t="s">
        <v>294</v>
      </c>
      <c r="H217" s="269" t="s">
        <v>294</v>
      </c>
      <c r="I217" s="270" t="n">
        <f aca="false">IF(G217 = "yes", 10,0)</f>
        <v>0</v>
      </c>
      <c r="J217" s="270" t="n">
        <f aca="false">IF(H217 = "yes", 10,0)</f>
        <v>0</v>
      </c>
      <c r="K217" s="271"/>
      <c r="L217" s="271"/>
      <c r="M217" s="271"/>
      <c r="N217" s="271"/>
      <c r="O217" s="271"/>
      <c r="P217" s="271"/>
      <c r="Q217" s="271"/>
      <c r="R217" s="271"/>
      <c r="S217" s="271"/>
      <c r="T217" s="271"/>
      <c r="U217" s="271"/>
      <c r="V217" s="271"/>
      <c r="W217" s="271"/>
      <c r="X217" s="271"/>
      <c r="Y217" s="271"/>
      <c r="Z217" s="271"/>
      <c r="AA217" s="271"/>
      <c r="AB217" s="271"/>
      <c r="AC217" s="271"/>
      <c r="AD217" s="271"/>
    </row>
    <row r="218" customFormat="false" ht="23.25" hidden="false" customHeight="true" outlineLevel="0" collapsed="false">
      <c r="A218" s="272" t="s">
        <v>295</v>
      </c>
      <c r="B218" s="266" t="s">
        <v>296</v>
      </c>
      <c r="C218" s="273" t="s">
        <v>126</v>
      </c>
      <c r="D218" s="273"/>
      <c r="E218" s="29" t="n">
        <v>82</v>
      </c>
      <c r="F218" s="268" t="n">
        <v>0</v>
      </c>
      <c r="G218" s="269" t="n">
        <v>0</v>
      </c>
      <c r="H218" s="269" t="n">
        <v>0</v>
      </c>
      <c r="I218" s="270" t="n">
        <f aca="false">IF(G218 &gt; 1, 2 * (G218 - 1), 0)</f>
        <v>0</v>
      </c>
      <c r="J218" s="270" t="n">
        <f aca="false">IF(H218 &gt; 1, 2 * (H218 - 1), 0)</f>
        <v>0</v>
      </c>
      <c r="K218" s="271"/>
      <c r="L218" s="271"/>
      <c r="M218" s="271"/>
      <c r="N218" s="271"/>
      <c r="O218" s="271"/>
      <c r="P218" s="271"/>
      <c r="Q218" s="271"/>
      <c r="R218" s="271"/>
      <c r="S218" s="271"/>
      <c r="T218" s="271"/>
      <c r="U218" s="271"/>
      <c r="V218" s="271"/>
      <c r="W218" s="271"/>
      <c r="X218" s="271"/>
      <c r="Y218" s="271"/>
      <c r="Z218" s="271"/>
      <c r="AA218" s="271"/>
      <c r="AB218" s="271"/>
      <c r="AC218" s="271"/>
      <c r="AD218" s="271"/>
    </row>
    <row r="219" customFormat="false" ht="23.25" hidden="false" customHeight="true" outlineLevel="0" collapsed="false">
      <c r="A219" s="274" t="n">
        <f aca="false">IF(I214 = "Relative 10%", C212*0.01, 1)</f>
        <v>0</v>
      </c>
      <c r="B219" s="275" t="str">
        <f aca="false">"EXC-IC = EXtent or Qnty of Non limited Additional Weightage "&amp;IF(I214 = "Relative 10%", "(as %age of Impairment)", "")</f>
        <v>EXC-IC = EXtent or Qnty of Non limited Additional Weightage (as %age of Impairment)</v>
      </c>
      <c r="C219" s="275"/>
      <c r="D219" s="275"/>
      <c r="E219" s="275"/>
      <c r="F219" s="275"/>
      <c r="G219" s="275"/>
      <c r="H219" s="275"/>
      <c r="I219" s="276" t="n">
        <f aca="false">SUM(I217:I218) * (IF(I214 = "Relative 10%", C212*0.01, 1))</f>
        <v>0</v>
      </c>
      <c r="J219" s="276" t="n">
        <f aca="false">SUM(J217:J218)*(IF(I214="Relative 10%",F212*0.01,1))</f>
        <v>0</v>
      </c>
      <c r="K219" s="271"/>
      <c r="L219" s="271"/>
      <c r="M219" s="271"/>
      <c r="N219" s="271"/>
      <c r="O219" s="271"/>
      <c r="P219" s="271"/>
      <c r="Q219" s="271"/>
      <c r="R219" s="271"/>
      <c r="S219" s="271"/>
      <c r="T219" s="271"/>
      <c r="U219" s="271"/>
      <c r="V219" s="271"/>
      <c r="W219" s="271"/>
      <c r="X219" s="271"/>
      <c r="Y219" s="271"/>
      <c r="Z219" s="271"/>
      <c r="AA219" s="271"/>
      <c r="AB219" s="271"/>
      <c r="AC219" s="271"/>
      <c r="AD219" s="271"/>
    </row>
    <row r="220" customFormat="false" ht="20.25" hidden="false" customHeight="true" outlineLevel="0" collapsed="false">
      <c r="A220" s="277" t="n">
        <f aca="false">(IF(I214="Relative 10%",F212*0.01,1))</f>
        <v>0</v>
      </c>
      <c r="B220" s="278" t="s">
        <v>297</v>
      </c>
      <c r="C220" s="278"/>
      <c r="D220" s="278"/>
      <c r="E220" s="278"/>
      <c r="F220" s="278"/>
      <c r="G220" s="278"/>
      <c r="H220" s="278"/>
      <c r="I220" s="278"/>
      <c r="J220" s="278"/>
      <c r="K220" s="271"/>
      <c r="L220" s="271"/>
      <c r="M220" s="271"/>
      <c r="N220" s="271"/>
      <c r="O220" s="271"/>
      <c r="P220" s="271"/>
      <c r="Q220" s="271"/>
      <c r="R220" s="271"/>
      <c r="S220" s="271"/>
      <c r="T220" s="271"/>
      <c r="U220" s="271"/>
      <c r="V220" s="271"/>
      <c r="W220" s="271"/>
      <c r="X220" s="271"/>
      <c r="Y220" s="271"/>
      <c r="Z220" s="271"/>
      <c r="AA220" s="271"/>
      <c r="AB220" s="271"/>
      <c r="AC220" s="271"/>
      <c r="AD220" s="271"/>
    </row>
    <row r="221" customFormat="false" ht="20.25" hidden="false" customHeight="true" outlineLevel="0" collapsed="false">
      <c r="A221" s="60" t="s">
        <v>288</v>
      </c>
      <c r="B221" s="60" t="s">
        <v>289</v>
      </c>
      <c r="C221" s="264" t="s">
        <v>290</v>
      </c>
      <c r="D221" s="264"/>
      <c r="E221" s="61" t="s">
        <v>159</v>
      </c>
      <c r="F221" s="201" t="s">
        <v>259</v>
      </c>
      <c r="G221" s="62" t="s">
        <v>161</v>
      </c>
      <c r="H221" s="62" t="s">
        <v>162</v>
      </c>
      <c r="I221" s="61" t="s">
        <v>260</v>
      </c>
      <c r="J221" s="61" t="s">
        <v>261</v>
      </c>
      <c r="K221" s="271"/>
      <c r="L221" s="271"/>
      <c r="M221" s="271"/>
      <c r="N221" s="271"/>
      <c r="O221" s="271"/>
      <c r="P221" s="271"/>
      <c r="Q221" s="271"/>
      <c r="R221" s="271"/>
      <c r="S221" s="271"/>
      <c r="T221" s="271"/>
      <c r="U221" s="271"/>
      <c r="V221" s="271"/>
      <c r="W221" s="271"/>
      <c r="X221" s="271"/>
      <c r="Y221" s="271"/>
      <c r="Z221" s="271"/>
      <c r="AA221" s="271"/>
      <c r="AB221" s="271"/>
      <c r="AC221" s="271"/>
      <c r="AD221" s="271"/>
    </row>
    <row r="222" customFormat="false" ht="21" hidden="false" customHeight="true" outlineLevel="0" collapsed="false">
      <c r="A222" s="279"/>
      <c r="B222" s="266" t="s">
        <v>298</v>
      </c>
      <c r="C222" s="273" t="s">
        <v>299</v>
      </c>
      <c r="D222" s="273"/>
      <c r="E222" s="29" t="n">
        <v>83</v>
      </c>
      <c r="F222" s="268" t="n">
        <v>0</v>
      </c>
      <c r="G222" s="269" t="n">
        <v>0</v>
      </c>
      <c r="H222" s="269" t="n">
        <v>0</v>
      </c>
      <c r="I222" s="270" t="n">
        <f aca="false">G222</f>
        <v>0</v>
      </c>
      <c r="J222" s="270" t="n">
        <f aca="false">H222</f>
        <v>0</v>
      </c>
      <c r="K222" s="271"/>
      <c r="L222" s="271"/>
      <c r="M222" s="271"/>
      <c r="N222" s="271"/>
      <c r="O222" s="271"/>
      <c r="P222" s="271"/>
      <c r="Q222" s="271"/>
      <c r="R222" s="271"/>
      <c r="S222" s="271"/>
      <c r="T222" s="271"/>
      <c r="U222" s="271"/>
      <c r="V222" s="271"/>
      <c r="W222" s="271"/>
      <c r="X222" s="271"/>
      <c r="Y222" s="271"/>
      <c r="Z222" s="271"/>
      <c r="AA222" s="271"/>
      <c r="AB222" s="271"/>
      <c r="AC222" s="271"/>
      <c r="AD222" s="271"/>
    </row>
    <row r="223" customFormat="false" ht="21" hidden="false" customHeight="true" outlineLevel="0" collapsed="false">
      <c r="A223" s="280"/>
      <c r="B223" s="266" t="s">
        <v>300</v>
      </c>
      <c r="C223" s="281" t="s">
        <v>128</v>
      </c>
      <c r="D223" s="281"/>
      <c r="E223" s="282" t="n">
        <v>84</v>
      </c>
      <c r="F223" s="268" t="n">
        <v>0</v>
      </c>
      <c r="G223" s="269" t="n">
        <v>0</v>
      </c>
      <c r="H223" s="269" t="n">
        <v>0</v>
      </c>
      <c r="I223" s="270" t="n">
        <f aca="false">G223</f>
        <v>0</v>
      </c>
      <c r="J223" s="270" t="n">
        <f aca="false">H223</f>
        <v>0</v>
      </c>
      <c r="K223" s="271"/>
      <c r="L223" s="271"/>
      <c r="M223" s="271"/>
      <c r="N223" s="271"/>
      <c r="O223" s="271"/>
      <c r="P223" s="271"/>
      <c r="Q223" s="271"/>
      <c r="R223" s="271"/>
      <c r="S223" s="271"/>
      <c r="T223" s="271"/>
      <c r="U223" s="271"/>
      <c r="V223" s="271"/>
      <c r="W223" s="271"/>
      <c r="X223" s="271"/>
      <c r="Y223" s="271"/>
      <c r="Z223" s="271"/>
      <c r="AA223" s="271"/>
      <c r="AB223" s="271"/>
      <c r="AC223" s="271"/>
      <c r="AD223" s="271"/>
    </row>
    <row r="224" customFormat="false" ht="21" hidden="false" customHeight="true" outlineLevel="0" collapsed="false">
      <c r="A224" s="283" t="s">
        <v>301</v>
      </c>
      <c r="B224" s="266" t="s">
        <v>298</v>
      </c>
      <c r="C224" s="284" t="s">
        <v>302</v>
      </c>
      <c r="D224" s="284"/>
      <c r="E224" s="285" t="n">
        <v>85</v>
      </c>
      <c r="F224" s="268" t="n">
        <v>0</v>
      </c>
      <c r="G224" s="269" t="n">
        <v>0</v>
      </c>
      <c r="H224" s="269" t="n">
        <v>0</v>
      </c>
      <c r="I224" s="270" t="n">
        <f aca="false">G224</f>
        <v>0</v>
      </c>
      <c r="J224" s="270" t="n">
        <f aca="false">H224</f>
        <v>0</v>
      </c>
      <c r="K224" s="271"/>
      <c r="L224" s="271"/>
      <c r="M224" s="271"/>
      <c r="N224" s="271"/>
      <c r="O224" s="271"/>
      <c r="P224" s="271"/>
      <c r="Q224" s="271"/>
      <c r="R224" s="271"/>
      <c r="S224" s="271"/>
      <c r="T224" s="271"/>
      <c r="U224" s="271"/>
      <c r="V224" s="271"/>
      <c r="W224" s="271"/>
      <c r="X224" s="271"/>
      <c r="Y224" s="271"/>
      <c r="Z224" s="271"/>
      <c r="AA224" s="271"/>
      <c r="AB224" s="271"/>
      <c r="AC224" s="271"/>
      <c r="AD224" s="271"/>
    </row>
    <row r="225" customFormat="false" ht="21" hidden="false" customHeight="true" outlineLevel="0" collapsed="false">
      <c r="A225" s="283"/>
      <c r="B225" s="266" t="s">
        <v>298</v>
      </c>
      <c r="C225" s="273" t="s">
        <v>129</v>
      </c>
      <c r="D225" s="273"/>
      <c r="E225" s="29" t="n">
        <v>86</v>
      </c>
      <c r="F225" s="268" t="n">
        <v>0</v>
      </c>
      <c r="G225" s="269" t="n">
        <v>0</v>
      </c>
      <c r="H225" s="269" t="n">
        <v>0</v>
      </c>
      <c r="I225" s="270" t="n">
        <f aca="false">G225</f>
        <v>0</v>
      </c>
      <c r="J225" s="270" t="n">
        <f aca="false">H225</f>
        <v>0</v>
      </c>
      <c r="K225" s="271"/>
      <c r="L225" s="271"/>
      <c r="M225" s="271"/>
      <c r="N225" s="271"/>
      <c r="O225" s="271"/>
      <c r="P225" s="271"/>
      <c r="Q225" s="271"/>
      <c r="R225" s="271"/>
      <c r="S225" s="271"/>
      <c r="T225" s="271"/>
      <c r="U225" s="271"/>
      <c r="V225" s="271"/>
      <c r="W225" s="271"/>
      <c r="X225" s="271"/>
      <c r="Y225" s="271"/>
      <c r="Z225" s="271"/>
      <c r="AA225" s="271"/>
      <c r="AB225" s="271"/>
      <c r="AC225" s="271"/>
      <c r="AD225" s="271"/>
    </row>
    <row r="226" customFormat="false" ht="19.5" hidden="false" customHeight="true" outlineLevel="0" collapsed="false">
      <c r="A226" s="286"/>
      <c r="B226" s="287" t="str">
        <f aca="false">"EXC = EXtent (Quantity) of Additional Weightage "&amp;IF(I214 = "Relative 10%", "(as percentage of Impairment)", "")</f>
        <v>EXC = EXtent (Quantity) of Additional Weightage (as percentage of Impairment)</v>
      </c>
      <c r="C226" s="287"/>
      <c r="D226" s="287"/>
      <c r="E226" s="287"/>
      <c r="F226" s="287"/>
      <c r="G226" s="287"/>
      <c r="H226" s="287"/>
      <c r="I226" s="288" t="n">
        <f aca="false">SUM(I222:I225) * (IF(I214 = "Relative 10%", C212*0.01, 1))</f>
        <v>0</v>
      </c>
      <c r="J226" s="288" t="n">
        <f aca="false">SUM(J222:J225)*(IF(I214="Relative 10%",F212*0.01,1))</f>
        <v>0</v>
      </c>
      <c r="K226" s="43"/>
      <c r="L226" s="43"/>
      <c r="M226" s="43"/>
      <c r="N226" s="43"/>
      <c r="O226" s="43"/>
      <c r="P226" s="43"/>
      <c r="Q226" s="43"/>
      <c r="R226" s="43"/>
      <c r="S226" s="43"/>
      <c r="T226" s="43"/>
      <c r="U226" s="43"/>
      <c r="V226" s="43"/>
      <c r="W226" s="43"/>
      <c r="X226" s="43"/>
      <c r="Y226" s="43"/>
      <c r="Z226" s="43"/>
      <c r="AA226" s="43"/>
      <c r="AB226" s="43"/>
      <c r="AC226" s="43"/>
      <c r="AD226" s="43"/>
    </row>
    <row r="227" customFormat="false" ht="19.5" hidden="false" customHeight="true" outlineLevel="0" collapsed="false">
      <c r="A227" s="286"/>
      <c r="B227" s="287" t="str">
        <f aca="false">"ALC = Max Allowed Limit of Additional Weightage "&amp;IF(I214 = "Relative 10%", "(10% of Impairment)", "")</f>
        <v>ALC = Max Allowed Limit of Additional Weightage (10% of Impairment)</v>
      </c>
      <c r="C227" s="287"/>
      <c r="D227" s="287"/>
      <c r="E227" s="287"/>
      <c r="F227" s="287"/>
      <c r="G227" s="287"/>
      <c r="H227" s="287"/>
      <c r="I227" s="288" t="n">
        <f aca="false">IF(I226=0, 0, IF(I214 = "Relative 10%", C212 * 0.1, 10))</f>
        <v>0</v>
      </c>
      <c r="J227" s="288" t="n">
        <f aca="false">IF(J226=0, 0, IF(I214 = "Relative 10%", F212 * 0.1, 10))</f>
        <v>0</v>
      </c>
      <c r="K227" s="43"/>
      <c r="L227" s="43"/>
      <c r="M227" s="43"/>
      <c r="N227" s="43"/>
      <c r="O227" s="43"/>
      <c r="P227" s="43"/>
      <c r="Q227" s="43"/>
      <c r="R227" s="43"/>
      <c r="S227" s="43"/>
      <c r="T227" s="43"/>
      <c r="U227" s="43"/>
      <c r="V227" s="43"/>
      <c r="W227" s="43"/>
      <c r="X227" s="43"/>
      <c r="Y227" s="43"/>
      <c r="Z227" s="43"/>
      <c r="AA227" s="43"/>
      <c r="AB227" s="43"/>
      <c r="AC227" s="43"/>
      <c r="AD227" s="43"/>
    </row>
    <row r="228" customFormat="false" ht="16.5" hidden="false" customHeight="true" outlineLevel="0" collapsed="false">
      <c r="A228" s="289"/>
      <c r="B228" s="145" t="s">
        <v>303</v>
      </c>
      <c r="C228" s="145"/>
      <c r="D228" s="145"/>
      <c r="E228" s="145"/>
      <c r="F228" s="145"/>
      <c r="G228" s="145"/>
      <c r="H228" s="145"/>
      <c r="I228" s="290" t="n">
        <f aca="false">IF(I214 = "Relative 10%", MIN(I226,C212 * 0.1), MIN(I226, 10))</f>
        <v>0</v>
      </c>
      <c r="J228" s="290" t="n">
        <f aca="false">IF(I214 = "Relative 10%", MIN(J226,F212 * 0.1), MIN(J226, 10))</f>
        <v>0</v>
      </c>
      <c r="K228" s="43"/>
      <c r="L228" s="43"/>
      <c r="M228" s="43"/>
      <c r="N228" s="43"/>
      <c r="O228" s="43"/>
      <c r="P228" s="43"/>
      <c r="Q228" s="43"/>
      <c r="R228" s="43"/>
      <c r="S228" s="43"/>
      <c r="T228" s="43"/>
      <c r="U228" s="43"/>
      <c r="V228" s="43"/>
      <c r="W228" s="43"/>
      <c r="X228" s="43"/>
      <c r="Y228" s="43"/>
      <c r="Z228" s="43"/>
      <c r="AA228" s="43"/>
      <c r="AB228" s="43"/>
      <c r="AC228" s="43"/>
      <c r="AD228" s="43"/>
    </row>
    <row r="229" customFormat="false" ht="14.25" hidden="false" customHeight="true" outlineLevel="0" collapsed="false">
      <c r="A229" s="291" t="s">
        <v>304</v>
      </c>
      <c r="B229" s="292" t="s">
        <v>305</v>
      </c>
      <c r="C229" s="292"/>
      <c r="D229" s="292"/>
      <c r="E229" s="292"/>
      <c r="F229" s="292"/>
      <c r="G229" s="292"/>
      <c r="H229" s="292"/>
      <c r="I229" s="293" t="n">
        <f aca="false">I219+I228</f>
        <v>0</v>
      </c>
      <c r="J229" s="293" t="n">
        <f aca="false">J219+J228</f>
        <v>0</v>
      </c>
      <c r="K229" s="181"/>
      <c r="L229" s="181"/>
      <c r="M229" s="181"/>
      <c r="N229" s="181"/>
      <c r="O229" s="181"/>
      <c r="P229" s="181"/>
      <c r="Q229" s="181"/>
      <c r="R229" s="181"/>
      <c r="S229" s="181"/>
      <c r="T229" s="181"/>
      <c r="U229" s="181"/>
      <c r="V229" s="181"/>
      <c r="W229" s="181"/>
      <c r="X229" s="181"/>
      <c r="Y229" s="181"/>
      <c r="Z229" s="181"/>
      <c r="AA229" s="181"/>
      <c r="AB229" s="181"/>
      <c r="AC229" s="181"/>
      <c r="AD229" s="181"/>
    </row>
    <row r="230" customFormat="false" ht="11.25" hidden="false" customHeight="true" outlineLevel="0" collapsed="false">
      <c r="A230" s="294" t="str">
        <f aca="false">IF(I214 = "Relative 10%", "Additional Weightage or extra points should not exceed 10% of effective impairment.", "Additional Weightage or extra points should not exceed 10%.")</f>
        <v>Additional Weightage or extra points should not exceed 10% of effective impairment.</v>
      </c>
      <c r="B230" s="294"/>
      <c r="C230" s="294"/>
      <c r="D230" s="294"/>
      <c r="E230" s="294"/>
      <c r="F230" s="294"/>
      <c r="G230" s="294"/>
      <c r="H230" s="294"/>
      <c r="I230" s="295"/>
      <c r="J230" s="295"/>
      <c r="K230" s="43"/>
      <c r="L230" s="43"/>
      <c r="M230" s="43"/>
      <c r="N230" s="43"/>
      <c r="O230" s="43"/>
      <c r="P230" s="43"/>
      <c r="Q230" s="43"/>
      <c r="R230" s="43"/>
      <c r="S230" s="43"/>
      <c r="T230" s="43"/>
      <c r="U230" s="43"/>
      <c r="V230" s="43"/>
      <c r="W230" s="43"/>
      <c r="X230" s="43"/>
      <c r="Y230" s="43"/>
      <c r="Z230" s="43"/>
      <c r="AA230" s="43"/>
      <c r="AB230" s="43"/>
      <c r="AC230" s="43"/>
      <c r="AD230" s="43"/>
    </row>
    <row r="231" customFormat="false" ht="21.75" hidden="false" customHeight="true" outlineLevel="0" collapsed="false">
      <c r="A231" s="294" t="s">
        <v>306</v>
      </c>
      <c r="B231" s="294"/>
      <c r="C231" s="294"/>
      <c r="D231" s="294"/>
      <c r="E231" s="294"/>
      <c r="F231" s="294"/>
      <c r="G231" s="294"/>
      <c r="H231" s="294"/>
      <c r="I231" s="295"/>
      <c r="J231" s="295"/>
      <c r="K231" s="43"/>
      <c r="L231" s="43"/>
      <c r="M231" s="43"/>
      <c r="N231" s="43"/>
      <c r="O231" s="43"/>
      <c r="P231" s="43"/>
      <c r="Q231" s="43"/>
      <c r="R231" s="43"/>
      <c r="S231" s="43"/>
      <c r="T231" s="43"/>
      <c r="U231" s="43"/>
      <c r="V231" s="43"/>
      <c r="W231" s="43"/>
      <c r="X231" s="43"/>
      <c r="Y231" s="43"/>
      <c r="Z231" s="43"/>
      <c r="AA231" s="43"/>
      <c r="AB231" s="43"/>
      <c r="AC231" s="43"/>
      <c r="AD231" s="43"/>
    </row>
    <row r="232" customFormat="false" ht="16.5" hidden="false" customHeight="true" outlineLevel="0" collapsed="false">
      <c r="A232" s="296" t="s">
        <v>307</v>
      </c>
      <c r="B232" s="296"/>
      <c r="C232" s="296"/>
      <c r="D232" s="296"/>
      <c r="E232" s="296"/>
      <c r="F232" s="296"/>
      <c r="G232" s="296"/>
      <c r="H232" s="296"/>
      <c r="I232" s="296"/>
      <c r="J232" s="296"/>
      <c r="K232" s="43"/>
      <c r="L232" s="43"/>
      <c r="M232" s="43"/>
      <c r="N232" s="43"/>
      <c r="O232" s="43"/>
      <c r="P232" s="43"/>
      <c r="Q232" s="43"/>
      <c r="R232" s="43"/>
      <c r="S232" s="43"/>
      <c r="T232" s="43"/>
      <c r="U232" s="43"/>
      <c r="V232" s="43"/>
      <c r="W232" s="43"/>
      <c r="X232" s="43"/>
      <c r="Y232" s="43"/>
      <c r="Z232" s="43"/>
      <c r="AA232" s="43"/>
      <c r="AB232" s="43"/>
      <c r="AC232" s="43"/>
      <c r="AD232" s="43"/>
    </row>
    <row r="233" customFormat="false" ht="14.25" hidden="false" customHeight="true" outlineLevel="0" collapsed="false">
      <c r="A233" s="296" t="s">
        <v>308</v>
      </c>
      <c r="B233" s="296"/>
      <c r="C233" s="296"/>
      <c r="D233" s="296"/>
      <c r="E233" s="296"/>
      <c r="F233" s="296"/>
      <c r="G233" s="296"/>
      <c r="H233" s="296"/>
      <c r="I233" s="296"/>
      <c r="J233" s="296"/>
      <c r="K233" s="43"/>
      <c r="L233" s="43"/>
      <c r="M233" s="43"/>
      <c r="N233" s="43"/>
      <c r="O233" s="43"/>
      <c r="P233" s="43"/>
      <c r="Q233" s="43"/>
      <c r="R233" s="43"/>
      <c r="S233" s="43"/>
      <c r="T233" s="43"/>
      <c r="U233" s="43"/>
      <c r="V233" s="43"/>
      <c r="W233" s="43"/>
      <c r="X233" s="43"/>
      <c r="Y233" s="43"/>
      <c r="Z233" s="43"/>
      <c r="AA233" s="43"/>
      <c r="AB233" s="43"/>
      <c r="AC233" s="43"/>
      <c r="AD233" s="43"/>
    </row>
    <row r="234" customFormat="false" ht="14.25" hidden="false" customHeight="true" outlineLevel="0" collapsed="false">
      <c r="A234" s="297" t="str">
        <f aca="false">"On Right Side "&amp;IF(C212=0,"0",TEXT(C212,"##.##"))&amp;" (AC &amp; HC) + "&amp;IF(I229=0,"0",TEXT(I229,"##.##"))&amp;" (AW) "</f>
        <v>On Right Side 0 (AC &amp; HC) + 0 (AW) </v>
      </c>
      <c r="B234" s="297"/>
      <c r="C234" s="297"/>
      <c r="D234" s="298"/>
      <c r="E234" s="298"/>
      <c r="F234" s="299" t="str">
        <f aca="false">"On Left Side "&amp;IF(F212=0,"0",TEXT(F212,"##.##"))&amp;" (AC &amp; HC) + "&amp;IF(J229=0,"0",TEXT(J229,"##.##"))&amp;" (AW)"</f>
        <v>On Left Side 0 (AC &amp; HC) + 0 (AW)</v>
      </c>
      <c r="G234" s="299"/>
      <c r="H234" s="299"/>
      <c r="I234" s="299"/>
      <c r="J234" s="299"/>
      <c r="K234" s="142"/>
      <c r="L234" s="142"/>
      <c r="M234" s="142"/>
      <c r="N234" s="142"/>
      <c r="O234" s="142"/>
      <c r="P234" s="142"/>
      <c r="Q234" s="142"/>
      <c r="R234" s="142"/>
      <c r="S234" s="142"/>
      <c r="T234" s="142"/>
      <c r="U234" s="142"/>
      <c r="V234" s="142"/>
      <c r="W234" s="142"/>
      <c r="X234" s="142"/>
      <c r="Y234" s="142"/>
      <c r="Z234" s="142"/>
      <c r="AA234" s="142"/>
      <c r="AB234" s="142"/>
      <c r="AC234" s="142"/>
      <c r="AD234" s="142"/>
    </row>
    <row r="235" customFormat="false" ht="16.5" hidden="false" customHeight="true" outlineLevel="0" collapsed="false">
      <c r="A235" s="300" t="str">
        <f aca="false">IF(C235&gt;=F235,"Higher Value a","Lower Value b")</f>
        <v>Higher Value a</v>
      </c>
      <c r="B235" s="300"/>
      <c r="C235" s="301" t="n">
        <f aca="false">C212+I229</f>
        <v>0</v>
      </c>
      <c r="D235" s="298"/>
      <c r="E235" s="298"/>
      <c r="F235" s="302" t="n">
        <f aca="false">F212 + J229</f>
        <v>0</v>
      </c>
      <c r="G235" s="303" t="str">
        <f aca="false">IF(C235&lt;F235,"Higher Value a","Lower Value b")</f>
        <v>Lower Value b</v>
      </c>
      <c r="H235" s="303"/>
      <c r="I235" s="302"/>
      <c r="J235" s="302"/>
      <c r="K235" s="304"/>
      <c r="L235" s="304"/>
      <c r="M235" s="304"/>
      <c r="N235" s="304"/>
      <c r="O235" s="304"/>
      <c r="P235" s="304"/>
      <c r="Q235" s="304"/>
      <c r="R235" s="304"/>
      <c r="S235" s="304"/>
      <c r="T235" s="304"/>
      <c r="U235" s="304"/>
      <c r="V235" s="304"/>
      <c r="W235" s="304"/>
      <c r="X235" s="304"/>
      <c r="Y235" s="304"/>
      <c r="Z235" s="304"/>
      <c r="AA235" s="304"/>
      <c r="AB235" s="304"/>
      <c r="AC235" s="304"/>
      <c r="AD235" s="304"/>
    </row>
    <row r="236" customFormat="false" ht="17.25" hidden="false" customHeight="true" outlineLevel="0" collapsed="false">
      <c r="A236" s="305" t="s">
        <v>309</v>
      </c>
      <c r="B236" s="305"/>
      <c r="C236" s="306" t="str">
        <f aca="false">" "&amp;IF(C235+F235=0," ",IF(C235+F235=0," 0 ",TEXT(IF(C235&gt;=F235,C235,F235),"##.##"))&amp;" + "&amp;IF(C235+F235=0," 0 ",IF(IF(C235&lt;F235,C235,F235)=0," 0",TEXT(IF(C235&lt;F235,C235,F235),"##.##")))&amp;" ( 100 - "&amp;IF(C235+F235=0," 0 ",IF(IF(C235&gt;=F235,C235,F235)=0," 0",TEXT(IF(C235&gt;=F235,C235,F235),"##.##")))&amp;" ) / 100")</f>
        <v>  </v>
      </c>
      <c r="D236" s="306"/>
      <c r="E236" s="306"/>
      <c r="F236" s="306"/>
      <c r="G236" s="307"/>
      <c r="H236" s="308" t="s">
        <v>310</v>
      </c>
      <c r="I236" s="308"/>
      <c r="J236" s="308"/>
      <c r="K236" s="304"/>
      <c r="L236" s="304"/>
      <c r="M236" s="304"/>
      <c r="N236" s="304"/>
      <c r="O236" s="304"/>
      <c r="P236" s="304"/>
      <c r="Q236" s="304"/>
      <c r="R236" s="304"/>
      <c r="S236" s="304"/>
      <c r="T236" s="304"/>
      <c r="U236" s="304"/>
      <c r="V236" s="304"/>
      <c r="W236" s="304"/>
      <c r="X236" s="304"/>
      <c r="Y236" s="304"/>
      <c r="Z236" s="304"/>
      <c r="AA236" s="304"/>
      <c r="AB236" s="304"/>
      <c r="AC236" s="304"/>
      <c r="AD236" s="304"/>
    </row>
    <row r="237" customFormat="false" ht="12.75" hidden="false" customHeight="true" outlineLevel="0" collapsed="false">
      <c r="A237" s="309" t="s">
        <v>311</v>
      </c>
      <c r="B237" s="310" t="n">
        <f aca="false">ROUND(IF(J237&gt;100,100,J237),2)</f>
        <v>0</v>
      </c>
      <c r="C237" s="311" t="s">
        <v>312</v>
      </c>
      <c r="D237" s="312" t="n">
        <f aca="false">ROUND(IF(J237&gt;100,100,J237),0)</f>
        <v>0</v>
      </c>
      <c r="E237" s="312"/>
      <c r="F237" s="313" t="s">
        <v>313</v>
      </c>
      <c r="G237" s="314"/>
      <c r="H237" s="315"/>
      <c r="I237" s="315"/>
      <c r="J237" s="316" t="n">
        <f aca="false">ROUND(IF(C235&gt;F235,(C235+(F235*((100-C235)/100))),(F235+(C235*((100-F235)/100)))),2)</f>
        <v>0</v>
      </c>
      <c r="K237" s="43"/>
      <c r="L237" s="43"/>
      <c r="M237" s="43"/>
      <c r="N237" s="43"/>
      <c r="O237" s="43"/>
      <c r="P237" s="43"/>
      <c r="Q237" s="43"/>
      <c r="R237" s="43"/>
      <c r="S237" s="43"/>
      <c r="T237" s="43"/>
      <c r="U237" s="43"/>
      <c r="V237" s="43"/>
      <c r="W237" s="43"/>
      <c r="X237" s="43"/>
      <c r="Y237" s="43"/>
      <c r="Z237" s="43"/>
      <c r="AA237" s="43"/>
      <c r="AB237" s="43"/>
      <c r="AC237" s="43"/>
      <c r="AD237" s="43"/>
    </row>
    <row r="238" customFormat="false" ht="12.75" hidden="false" customHeight="true" outlineLevel="0" collapsed="false">
      <c r="A238" s="317" t="s">
        <v>314</v>
      </c>
      <c r="B238" s="317"/>
      <c r="C238" s="317"/>
      <c r="D238" s="317"/>
      <c r="E238" s="317"/>
      <c r="F238" s="317"/>
      <c r="G238" s="317"/>
      <c r="H238" s="317"/>
      <c r="I238" s="317"/>
      <c r="J238" s="318"/>
      <c r="K238" s="43"/>
      <c r="L238" s="43"/>
      <c r="M238" s="43"/>
      <c r="N238" s="43"/>
      <c r="O238" s="43"/>
      <c r="P238" s="43"/>
      <c r="Q238" s="43"/>
      <c r="R238" s="43"/>
      <c r="S238" s="43"/>
      <c r="T238" s="43"/>
      <c r="U238" s="43"/>
      <c r="V238" s="43"/>
      <c r="W238" s="43"/>
      <c r="X238" s="43"/>
      <c r="Y238" s="43"/>
      <c r="Z238" s="43"/>
      <c r="AA238" s="43"/>
      <c r="AB238" s="43"/>
      <c r="AC238" s="43"/>
      <c r="AD238" s="43"/>
    </row>
    <row r="239" customFormat="false" ht="12.75" hidden="false" customHeight="true" outlineLevel="0" collapsed="false">
      <c r="A239" s="319" t="s">
        <v>315</v>
      </c>
      <c r="B239" s="319"/>
      <c r="C239" s="319"/>
      <c r="D239" s="319"/>
      <c r="E239" s="319"/>
      <c r="F239" s="319"/>
      <c r="G239" s="319"/>
      <c r="H239" s="319"/>
      <c r="I239" s="318"/>
      <c r="J239" s="318"/>
      <c r="K239" s="43"/>
      <c r="L239" s="43"/>
      <c r="M239" s="43"/>
      <c r="N239" s="43"/>
      <c r="O239" s="43"/>
      <c r="P239" s="43"/>
      <c r="Q239" s="43"/>
      <c r="R239" s="43"/>
      <c r="S239" s="43"/>
      <c r="T239" s="43"/>
      <c r="U239" s="43"/>
      <c r="V239" s="43"/>
      <c r="W239" s="43"/>
      <c r="X239" s="43"/>
      <c r="Y239" s="43"/>
      <c r="Z239" s="43"/>
      <c r="AA239" s="43"/>
      <c r="AB239" s="43"/>
      <c r="AC239" s="43"/>
      <c r="AD239" s="43"/>
    </row>
    <row r="240" customFormat="false" ht="12.75" hidden="false" customHeight="true" outlineLevel="0" collapsed="false">
      <c r="A240" s="320" t="s">
        <v>316</v>
      </c>
      <c r="B240" s="320"/>
      <c r="C240" s="320"/>
      <c r="D240" s="320"/>
      <c r="E240" s="320"/>
      <c r="F240" s="320"/>
      <c r="G240" s="320"/>
      <c r="H240" s="320"/>
      <c r="I240" s="320"/>
      <c r="J240" s="320"/>
      <c r="K240" s="43"/>
      <c r="L240" s="43"/>
      <c r="M240" s="43"/>
      <c r="N240" s="43"/>
      <c r="O240" s="43"/>
      <c r="P240" s="43"/>
      <c r="Q240" s="43"/>
      <c r="R240" s="43"/>
      <c r="S240" s="43"/>
      <c r="T240" s="43"/>
      <c r="U240" s="43"/>
      <c r="V240" s="43"/>
      <c r="W240" s="43"/>
      <c r="X240" s="43"/>
      <c r="Y240" s="43"/>
      <c r="Z240" s="43"/>
      <c r="AA240" s="43"/>
      <c r="AB240" s="43"/>
      <c r="AC240" s="43"/>
      <c r="AD240" s="43"/>
    </row>
    <row r="241" customFormat="false" ht="11.25" hidden="false" customHeight="true" outlineLevel="0" collapsed="false">
      <c r="A241" s="321" t="s">
        <v>317</v>
      </c>
      <c r="B241" s="321"/>
      <c r="C241" s="321"/>
      <c r="D241" s="321"/>
      <c r="E241" s="321"/>
      <c r="F241" s="321"/>
      <c r="G241" s="321"/>
      <c r="H241" s="321"/>
      <c r="I241" s="321"/>
      <c r="J241" s="321"/>
      <c r="K241" s="43"/>
      <c r="L241" s="43"/>
      <c r="M241" s="43"/>
      <c r="N241" s="43"/>
      <c r="O241" s="43"/>
      <c r="P241" s="43"/>
      <c r="Q241" s="43"/>
      <c r="R241" s="43"/>
      <c r="S241" s="43"/>
      <c r="T241" s="43"/>
      <c r="U241" s="43"/>
      <c r="V241" s="43"/>
      <c r="W241" s="43"/>
      <c r="X241" s="43"/>
      <c r="Y241" s="43"/>
      <c r="Z241" s="43"/>
      <c r="AA241" s="43"/>
      <c r="AB241" s="43"/>
      <c r="AC241" s="43"/>
      <c r="AD241" s="43"/>
    </row>
    <row r="242" customFormat="false" ht="12.75" hidden="false" customHeight="true" outlineLevel="0" collapsed="false">
      <c r="A242" s="321"/>
      <c r="B242" s="321"/>
      <c r="C242" s="321"/>
      <c r="D242" s="321"/>
      <c r="E242" s="321"/>
      <c r="F242" s="321"/>
      <c r="G242" s="321"/>
      <c r="H242" s="321"/>
      <c r="I242" s="321"/>
      <c r="J242" s="321"/>
      <c r="K242" s="43"/>
      <c r="L242" s="43"/>
      <c r="M242" s="43"/>
      <c r="N242" s="43"/>
      <c r="O242" s="43"/>
      <c r="P242" s="43"/>
      <c r="Q242" s="43"/>
      <c r="R242" s="43"/>
      <c r="S242" s="43"/>
      <c r="T242" s="43"/>
      <c r="U242" s="43"/>
      <c r="V242" s="43"/>
      <c r="W242" s="43"/>
      <c r="X242" s="43"/>
      <c r="Y242" s="43"/>
      <c r="Z242" s="43"/>
      <c r="AA242" s="43"/>
      <c r="AB242" s="43"/>
      <c r="AC242" s="43"/>
      <c r="AD242" s="43"/>
    </row>
    <row r="243" customFormat="false" ht="6.75" hidden="false" customHeight="true" outlineLevel="0" collapsed="false">
      <c r="A243" s="321"/>
      <c r="B243" s="321"/>
      <c r="C243" s="321"/>
      <c r="D243" s="321"/>
      <c r="E243" s="321"/>
      <c r="F243" s="321"/>
      <c r="G243" s="321"/>
      <c r="H243" s="321"/>
      <c r="I243" s="321"/>
      <c r="J243" s="321"/>
      <c r="K243" s="43"/>
      <c r="L243" s="43"/>
      <c r="M243" s="43"/>
      <c r="N243" s="43"/>
      <c r="O243" s="43"/>
      <c r="P243" s="43"/>
      <c r="Q243" s="43"/>
      <c r="R243" s="43"/>
      <c r="S243" s="43"/>
      <c r="T243" s="43"/>
      <c r="U243" s="43"/>
      <c r="V243" s="43"/>
      <c r="W243" s="43"/>
      <c r="X243" s="43"/>
      <c r="Y243" s="43"/>
      <c r="Z243" s="43"/>
      <c r="AA243" s="43"/>
      <c r="AB243" s="43"/>
      <c r="AC243" s="43"/>
      <c r="AD243" s="43"/>
    </row>
    <row r="244" customFormat="false" ht="27.75" hidden="true" customHeight="true" outlineLevel="0" collapsed="false">
      <c r="A244" s="322" t="s">
        <v>318</v>
      </c>
      <c r="B244" s="322"/>
      <c r="C244" s="322"/>
      <c r="D244" s="322"/>
      <c r="E244" s="322"/>
      <c r="F244" s="322"/>
      <c r="G244" s="322"/>
      <c r="H244" s="322"/>
      <c r="I244" s="322"/>
      <c r="J244" s="322"/>
      <c r="K244" s="43"/>
      <c r="L244" s="43"/>
      <c r="M244" s="43"/>
      <c r="N244" s="43"/>
      <c r="O244" s="43"/>
      <c r="P244" s="43"/>
      <c r="Q244" s="43"/>
      <c r="R244" s="43"/>
      <c r="S244" s="43"/>
      <c r="T244" s="43"/>
      <c r="U244" s="43"/>
      <c r="V244" s="43"/>
      <c r="W244" s="43"/>
      <c r="X244" s="43"/>
      <c r="Y244" s="43"/>
      <c r="Z244" s="43"/>
      <c r="AA244" s="43"/>
      <c r="AB244" s="43"/>
      <c r="AC244" s="43"/>
      <c r="AD244" s="43"/>
    </row>
    <row r="245" customFormat="false" ht="9.75" hidden="false" customHeight="true" outlineLevel="0" collapsed="false">
      <c r="A245" s="323" t="str">
        <f aca="false">IF(I214 = "Relative 10%", " ‡ 'The extra points should not exceed 10% of the total Arm Component and total PPI should not  exceed 100% in any case." &amp;CHAR(10)&amp;CHAR(10)&amp; "'10% weightage to be  given to persons with involvement of dominant upper extremity...’", " ‡ '10% weightage to be  given to persons with involvement of dominant upper extremity...’"&amp;CHAR(10)&amp;"'A total of upto 10% additional weightage can be given to following accompanying factors...'"&amp;CHAR(10)&amp;"   -Gazette Regd No. DL33004/99 (Extraordinary)  Part II, Sec. 3 Page 69 and Page 109")</f>
        <v> ‡ 'The extra points should not exceed 10% of the total Arm Component and total PPI should not  exceed 100% in any case.
'10% weightage to be  given to persons with involvement of dominant upper extremity...’</v>
      </c>
      <c r="B245" s="323"/>
      <c r="C245" s="323"/>
      <c r="D245" s="323"/>
      <c r="E245" s="323"/>
      <c r="F245" s="323"/>
      <c r="G245" s="323"/>
      <c r="H245" s="323"/>
      <c r="I245" s="323"/>
      <c r="J245" s="323"/>
      <c r="K245" s="43"/>
      <c r="L245" s="43"/>
      <c r="M245" s="43"/>
      <c r="N245" s="43"/>
      <c r="O245" s="43"/>
      <c r="P245" s="43"/>
      <c r="Q245" s="43"/>
      <c r="R245" s="43"/>
      <c r="S245" s="43"/>
      <c r="T245" s="43"/>
      <c r="U245" s="43"/>
      <c r="V245" s="43"/>
      <c r="W245" s="43"/>
      <c r="X245" s="43"/>
      <c r="Y245" s="43"/>
      <c r="Z245" s="43"/>
      <c r="AA245" s="43"/>
      <c r="AB245" s="43"/>
      <c r="AC245" s="43"/>
      <c r="AD245" s="43"/>
    </row>
    <row r="246" customFormat="false" ht="12.75" hidden="false" customHeight="true" outlineLevel="0" collapsed="false">
      <c r="A246" s="323"/>
      <c r="B246" s="323"/>
      <c r="C246" s="323"/>
      <c r="D246" s="323"/>
      <c r="E246" s="323"/>
      <c r="F246" s="323"/>
      <c r="G246" s="323"/>
      <c r="H246" s="323"/>
      <c r="I246" s="323"/>
      <c r="J246" s="323"/>
      <c r="K246" s="43"/>
      <c r="L246" s="43"/>
      <c r="M246" s="43"/>
      <c r="N246" s="43"/>
      <c r="O246" s="43"/>
      <c r="P246" s="43"/>
      <c r="Q246" s="43"/>
      <c r="R246" s="43"/>
      <c r="S246" s="43"/>
      <c r="T246" s="43"/>
      <c r="U246" s="43"/>
      <c r="V246" s="43"/>
      <c r="W246" s="43"/>
      <c r="X246" s="43"/>
      <c r="Y246" s="43"/>
      <c r="Z246" s="43"/>
      <c r="AA246" s="43"/>
      <c r="AB246" s="43"/>
      <c r="AC246" s="43"/>
      <c r="AD246" s="43"/>
    </row>
    <row r="247" customFormat="false" ht="12.75" hidden="false" customHeight="true" outlineLevel="0" collapsed="false">
      <c r="A247" s="323"/>
      <c r="B247" s="323"/>
      <c r="C247" s="323"/>
      <c r="D247" s="323"/>
      <c r="E247" s="323"/>
      <c r="F247" s="323"/>
      <c r="G247" s="323"/>
      <c r="H247" s="323"/>
      <c r="I247" s="323"/>
      <c r="J247" s="323"/>
      <c r="K247" s="43"/>
      <c r="L247" s="43"/>
      <c r="M247" s="43"/>
      <c r="N247" s="43"/>
      <c r="O247" s="43"/>
      <c r="P247" s="43"/>
      <c r="Q247" s="43"/>
      <c r="R247" s="43"/>
      <c r="S247" s="43"/>
      <c r="T247" s="43"/>
      <c r="U247" s="43"/>
      <c r="V247" s="43"/>
      <c r="W247" s="43"/>
      <c r="X247" s="43"/>
      <c r="Y247" s="43"/>
      <c r="Z247" s="43"/>
      <c r="AA247" s="43"/>
      <c r="AB247" s="43"/>
      <c r="AC247" s="43"/>
      <c r="AD247" s="43"/>
    </row>
    <row r="248" customFormat="false" ht="5.25" hidden="false" customHeight="true" outlineLevel="0" collapsed="false">
      <c r="A248" s="323"/>
      <c r="B248" s="323"/>
      <c r="C248" s="323"/>
      <c r="D248" s="323"/>
      <c r="E248" s="323"/>
      <c r="F248" s="323"/>
      <c r="G248" s="323"/>
      <c r="H248" s="323"/>
      <c r="I248" s="323"/>
      <c r="J248" s="323"/>
      <c r="K248" s="43"/>
      <c r="L248" s="43"/>
      <c r="M248" s="43"/>
      <c r="N248" s="43"/>
      <c r="O248" s="43"/>
      <c r="P248" s="43"/>
      <c r="Q248" s="43"/>
      <c r="R248" s="43"/>
      <c r="S248" s="43"/>
      <c r="T248" s="43"/>
      <c r="U248" s="43"/>
      <c r="V248" s="43"/>
      <c r="W248" s="43"/>
      <c r="X248" s="43"/>
      <c r="Y248" s="43"/>
      <c r="Z248" s="43"/>
      <c r="AA248" s="43"/>
      <c r="AB248" s="43"/>
      <c r="AC248" s="43"/>
      <c r="AD248" s="43"/>
    </row>
    <row r="249" customFormat="false" ht="12.75" hidden="false" customHeight="true" outlineLevel="0" collapsed="false">
      <c r="A249" s="324" t="str">
        <f aca="false">A9</f>
        <v>* THE GAZETTE OF INDIA :  CG-DL-E-15032024-253066 No. 1272 EXTRAORDINARY [PART II—SEC. 3(ii)] MINISTRY OF SOCIAL JUSTICE AND EMPOWERMENT [Department of Empowerment of Persons with Disabilities (Divyangjan)] NOTIFICATION: New Delhi, the 12th March, 2024. S.O. 1338(E).—In exercise of the power conferred by Section 56 of the Rights of Persons with Disabilities Act, 2016 (49 of 2016) and in supersession of notification issued vide No. 16-21/2013-DD-III dated 25th April, 2016 and No. 16-9/2014-DD-III [S.O. 76 (E) Dated 4thJanuary, 2018] P 456-459 and Form A. (Appendix II - assessment proforma for upper extremity P 524)</v>
      </c>
      <c r="B249" s="324"/>
      <c r="C249" s="324"/>
      <c r="D249" s="324"/>
      <c r="E249" s="324"/>
      <c r="F249" s="324"/>
      <c r="G249" s="324"/>
      <c r="H249" s="324"/>
      <c r="I249" s="324"/>
      <c r="J249" s="324"/>
      <c r="K249" s="43"/>
      <c r="L249" s="43"/>
      <c r="M249" s="43"/>
      <c r="N249" s="43"/>
      <c r="O249" s="43"/>
      <c r="P249" s="43"/>
      <c r="Q249" s="43"/>
      <c r="R249" s="43"/>
      <c r="S249" s="43"/>
      <c r="T249" s="43"/>
      <c r="U249" s="43"/>
      <c r="V249" s="43"/>
      <c r="W249" s="43"/>
      <c r="X249" s="43"/>
      <c r="Y249" s="43"/>
      <c r="Z249" s="43"/>
      <c r="AA249" s="43"/>
      <c r="AB249" s="43"/>
      <c r="AC249" s="43"/>
      <c r="AD249" s="43"/>
    </row>
    <row r="250" customFormat="false" ht="12.75" hidden="false" customHeight="true" outlineLevel="0" collapsed="false">
      <c r="A250" s="324"/>
      <c r="B250" s="324"/>
      <c r="C250" s="324"/>
      <c r="D250" s="324"/>
      <c r="E250" s="324"/>
      <c r="F250" s="324"/>
      <c r="G250" s="324"/>
      <c r="H250" s="324"/>
      <c r="I250" s="324"/>
      <c r="J250" s="324"/>
      <c r="K250" s="43"/>
      <c r="L250" s="43"/>
      <c r="M250" s="43"/>
      <c r="N250" s="43"/>
      <c r="O250" s="43"/>
      <c r="P250" s="43"/>
      <c r="Q250" s="43"/>
      <c r="R250" s="43"/>
      <c r="S250" s="43"/>
      <c r="T250" s="43"/>
      <c r="U250" s="43"/>
      <c r="V250" s="43"/>
      <c r="W250" s="43"/>
      <c r="X250" s="43"/>
      <c r="Y250" s="43"/>
      <c r="Z250" s="43"/>
      <c r="AA250" s="43"/>
      <c r="AB250" s="43"/>
      <c r="AC250" s="43"/>
      <c r="AD250" s="43"/>
    </row>
    <row r="251" customFormat="false" ht="51" hidden="false" customHeight="true" outlineLevel="0" collapsed="false">
      <c r="A251" s="324"/>
      <c r="B251" s="324"/>
      <c r="C251" s="324"/>
      <c r="D251" s="324"/>
      <c r="E251" s="324"/>
      <c r="F251" s="324"/>
      <c r="G251" s="324"/>
      <c r="H251" s="324"/>
      <c r="I251" s="324"/>
      <c r="J251" s="324"/>
      <c r="K251" s="43"/>
      <c r="L251" s="43"/>
      <c r="M251" s="43"/>
      <c r="N251" s="43"/>
      <c r="O251" s="43"/>
      <c r="P251" s="43"/>
      <c r="Q251" s="43"/>
      <c r="R251" s="43"/>
      <c r="S251" s="43"/>
      <c r="T251" s="43"/>
      <c r="U251" s="43"/>
      <c r="V251" s="43"/>
      <c r="W251" s="43"/>
      <c r="X251" s="43"/>
      <c r="Y251" s="43"/>
      <c r="Z251" s="43"/>
      <c r="AA251" s="43"/>
      <c r="AB251" s="43"/>
      <c r="AC251" s="43"/>
      <c r="AD251" s="43"/>
    </row>
    <row r="252" customFormat="false" ht="12.75" hidden="false" customHeight="true" outlineLevel="0" collapsed="false">
      <c r="A252" s="318"/>
      <c r="B252" s="318"/>
      <c r="C252" s="318"/>
      <c r="D252" s="318"/>
      <c r="E252" s="318"/>
      <c r="F252" s="318"/>
      <c r="G252" s="318"/>
      <c r="H252" s="325" t="s">
        <v>319</v>
      </c>
      <c r="I252" s="325"/>
      <c r="J252" s="325"/>
      <c r="K252" s="43"/>
      <c r="L252" s="43"/>
      <c r="M252" s="43"/>
      <c r="N252" s="43"/>
      <c r="O252" s="43"/>
      <c r="P252" s="43"/>
      <c r="Q252" s="43"/>
      <c r="R252" s="43"/>
      <c r="S252" s="43"/>
      <c r="T252" s="43"/>
      <c r="U252" s="43"/>
      <c r="V252" s="43"/>
      <c r="W252" s="43"/>
      <c r="X252" s="43"/>
      <c r="Y252" s="43"/>
      <c r="Z252" s="43"/>
      <c r="AA252" s="43"/>
      <c r="AB252" s="43"/>
      <c r="AC252" s="43"/>
      <c r="AD252" s="43"/>
    </row>
    <row r="253" customFormat="false" ht="12.75" hidden="false" customHeight="true" outlineLevel="0" collapsed="false">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row>
    <row r="254" customFormat="false" ht="12.75" hidden="false" customHeight="true" outlineLevel="0" collapsed="false">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row>
    <row r="255" customFormat="false" ht="12.75" hidden="false" customHeight="true" outlineLevel="0" collapsed="false">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row>
    <row r="256" customFormat="false" ht="12.75" hidden="false" customHeight="true" outlineLevel="0" collapsed="false">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row>
    <row r="257" customFormat="false" ht="12.75" hidden="false" customHeight="true" outlineLevel="0" collapsed="false">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row>
    <row r="258" customFormat="false" ht="12.75" hidden="false" customHeight="true" outlineLevel="0" collapsed="false">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row>
    <row r="259" customFormat="false" ht="12.75" hidden="false" customHeight="true" outlineLevel="0" collapsed="false">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row>
    <row r="260" customFormat="false" ht="12.75" hidden="false" customHeight="true" outlineLevel="0" collapsed="false">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row>
    <row r="261" customFormat="false" ht="12.75" hidden="false" customHeight="true" outlineLevel="0" collapsed="false">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row>
    <row r="262" customFormat="false" ht="12.75" hidden="false" customHeight="true" outlineLevel="0" collapsed="false">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row>
    <row r="263" customFormat="false" ht="12.75" hidden="false" customHeight="true" outlineLevel="0" collapsed="false">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row>
    <row r="264" customFormat="false" ht="12.75" hidden="false" customHeight="true" outlineLevel="0" collapsed="false">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row>
    <row r="265" customFormat="false" ht="12.75" hidden="false" customHeight="true" outlineLevel="0" collapsed="false">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row>
    <row r="266" customFormat="false" ht="12.75" hidden="false" customHeight="true" outlineLevel="0" collapsed="false">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row>
    <row r="267" customFormat="false" ht="12.75" hidden="false" customHeight="true" outlineLevel="0" collapsed="false">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row>
    <row r="268" customFormat="false" ht="12.75" hidden="false" customHeight="true" outlineLevel="0" collapsed="false">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row>
    <row r="269" customFormat="false" ht="12.75" hidden="false" customHeight="true" outlineLevel="0" collapsed="false">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row>
    <row r="270" customFormat="false" ht="12.75" hidden="false" customHeight="true" outlineLevel="0" collapsed="false">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row>
    <row r="271" customFormat="false" ht="12.75" hidden="false" customHeight="true" outlineLevel="0" collapsed="false">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row>
    <row r="272" customFormat="false" ht="12.75" hidden="false" customHeight="true" outlineLevel="0" collapsed="false">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row>
    <row r="273" customFormat="false" ht="12.75" hidden="false" customHeight="true" outlineLevel="0" collapsed="false">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row>
    <row r="274" customFormat="false" ht="12.75" hidden="false" customHeight="true" outlineLevel="0" collapsed="false">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row>
    <row r="275" customFormat="false" ht="12.75" hidden="false" customHeight="true" outlineLevel="0" collapsed="false">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row>
    <row r="276" customFormat="false" ht="12.75" hidden="false" customHeight="true" outlineLevel="0" collapsed="false">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row>
    <row r="277" customFormat="false" ht="12.75" hidden="false" customHeight="true" outlineLevel="0" collapsed="false">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row>
    <row r="278" customFormat="false" ht="12.75" hidden="false" customHeight="true" outlineLevel="0" collapsed="false">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row>
    <row r="279" customFormat="false" ht="12.75" hidden="false" customHeight="true" outlineLevel="0" collapsed="false">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row>
    <row r="280" customFormat="false" ht="12.75" hidden="false" customHeight="true" outlineLevel="0" collapsed="false">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row>
    <row r="281" customFormat="false" ht="12.75" hidden="false" customHeight="true" outlineLevel="0" collapsed="false">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row>
    <row r="282" customFormat="false" ht="12.75" hidden="false" customHeight="true" outlineLevel="0" collapsed="false">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row>
    <row r="283" customFormat="false" ht="12.75" hidden="false" customHeight="true" outlineLevel="0" collapsed="false">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row>
    <row r="284" customFormat="false" ht="12.75" hidden="false" customHeight="true" outlineLevel="0" collapsed="false">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row>
    <row r="285" customFormat="false" ht="12.75" hidden="false" customHeight="true" outlineLevel="0" collapsed="false">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row>
    <row r="286" customFormat="false" ht="12.75" hidden="false" customHeight="true" outlineLevel="0" collapsed="false">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row>
    <row r="287" customFormat="false" ht="12.75" hidden="false" customHeight="true" outlineLevel="0" collapsed="false">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row>
    <row r="288" customFormat="false" ht="12.75" hidden="false" customHeight="true" outlineLevel="0" collapsed="false">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row>
    <row r="289" customFormat="false" ht="12.75" hidden="false" customHeight="true" outlineLevel="0" collapsed="false">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row>
    <row r="290" customFormat="false" ht="12.75" hidden="false" customHeight="true" outlineLevel="0" collapsed="false">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row>
    <row r="291" customFormat="false" ht="12.75" hidden="false" customHeight="true" outlineLevel="0" collapsed="false">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row>
    <row r="292" customFormat="false" ht="12.75" hidden="false" customHeight="true" outlineLevel="0" collapsed="false">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row>
    <row r="293" customFormat="false" ht="12.75" hidden="false" customHeight="true" outlineLevel="0" collapsed="false">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row>
    <row r="294" customFormat="false" ht="12.75" hidden="false" customHeight="true" outlineLevel="0" collapsed="false">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row>
    <row r="295" customFormat="false" ht="12.75" hidden="false" customHeight="true" outlineLevel="0" collapsed="false">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row>
    <row r="296" customFormat="false" ht="12.75" hidden="false" customHeight="true" outlineLevel="0" collapsed="false">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row>
    <row r="297" customFormat="false" ht="12.75" hidden="false" customHeight="true" outlineLevel="0" collapsed="false">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row>
    <row r="298" customFormat="false" ht="12.75" hidden="false" customHeight="true" outlineLevel="0" collapsed="false">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row>
    <row r="299" customFormat="false" ht="12.75" hidden="false" customHeight="true" outlineLevel="0" collapsed="false">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row>
    <row r="300" customFormat="false" ht="12.75" hidden="false" customHeight="true" outlineLevel="0" collapsed="false">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row>
    <row r="301" customFormat="false" ht="12.75" hidden="false" customHeight="true" outlineLevel="0" collapsed="false">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row>
    <row r="302" customFormat="false" ht="12.75" hidden="false" customHeight="true" outlineLevel="0" collapsed="false">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row>
    <row r="303" customFormat="false" ht="12.75" hidden="false" customHeight="true" outlineLevel="0" collapsed="false">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row>
    <row r="304" customFormat="false" ht="12.75" hidden="false" customHeight="true" outlineLevel="0" collapsed="false">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row>
    <row r="305" customFormat="false" ht="12.75" hidden="false" customHeight="true" outlineLevel="0" collapsed="false">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row>
    <row r="306" customFormat="false" ht="12.75" hidden="false" customHeight="true" outlineLevel="0" collapsed="false">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row>
    <row r="307" customFormat="false" ht="12.75" hidden="false" customHeight="true" outlineLevel="0" collapsed="false">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row>
    <row r="308" customFormat="false" ht="12.75" hidden="false" customHeight="true" outlineLevel="0" collapsed="false">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row>
    <row r="309" customFormat="false" ht="12.75" hidden="false" customHeight="true" outlineLevel="0" collapsed="false">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row>
    <row r="310" customFormat="false" ht="12.75" hidden="false" customHeight="true" outlineLevel="0" collapsed="false">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row>
    <row r="311" customFormat="false" ht="12.75" hidden="false" customHeight="true" outlineLevel="0" collapsed="false">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row>
    <row r="312" customFormat="false" ht="12.75" hidden="false" customHeight="true" outlineLevel="0" collapsed="false">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row>
    <row r="313" customFormat="false" ht="12.75" hidden="false" customHeight="true" outlineLevel="0" collapsed="false">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row>
    <row r="314" customFormat="false" ht="12.75" hidden="false" customHeight="true" outlineLevel="0" collapsed="false">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row>
    <row r="315" customFormat="false" ht="12.75" hidden="false" customHeight="true" outlineLevel="0" collapsed="false">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c r="AD315" s="43"/>
    </row>
    <row r="316" customFormat="false" ht="12.75" hidden="false" customHeight="true" outlineLevel="0" collapsed="false">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c r="AD316" s="43"/>
    </row>
    <row r="317" customFormat="false" ht="12.75" hidden="false" customHeight="true" outlineLevel="0" collapsed="false">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c r="AD317" s="43"/>
    </row>
    <row r="318" customFormat="false" ht="12.75" hidden="false" customHeight="true" outlineLevel="0" collapsed="false">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row>
    <row r="319" customFormat="false" ht="12.75" hidden="false" customHeight="true" outlineLevel="0" collapsed="false">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row>
    <row r="320" customFormat="false" ht="12.75" hidden="false" customHeight="true" outlineLevel="0" collapsed="false">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row>
    <row r="321" customFormat="false" ht="12.75" hidden="false" customHeight="true" outlineLevel="0" collapsed="false">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row>
    <row r="322" customFormat="false" ht="12.75" hidden="false" customHeight="true" outlineLevel="0" collapsed="false">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row>
    <row r="323" customFormat="false" ht="12.75" hidden="false" customHeight="true" outlineLevel="0" collapsed="false">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row>
    <row r="324" customFormat="false" ht="12.75" hidden="false" customHeight="true" outlineLevel="0" collapsed="false">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c r="AD324" s="43"/>
    </row>
    <row r="325" customFormat="false" ht="12.75" hidden="false" customHeight="true" outlineLevel="0" collapsed="false">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row>
    <row r="326" customFormat="false" ht="12.75" hidden="false" customHeight="true" outlineLevel="0" collapsed="false">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row>
    <row r="327" customFormat="false" ht="12.75" hidden="false" customHeight="true" outlineLevel="0" collapsed="false">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row>
    <row r="328" customFormat="false" ht="12.75" hidden="false" customHeight="true" outlineLevel="0" collapsed="false">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row>
    <row r="329" customFormat="false" ht="12.75" hidden="false" customHeight="true" outlineLevel="0" collapsed="false">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row>
    <row r="330" customFormat="false" ht="12.75" hidden="false" customHeight="true" outlineLevel="0" collapsed="false">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row>
    <row r="331" customFormat="false" ht="12.75" hidden="false" customHeight="true" outlineLevel="0" collapsed="false">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row>
    <row r="332" customFormat="false" ht="12.75" hidden="false" customHeight="true" outlineLevel="0" collapsed="false">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row>
    <row r="333" customFormat="false" ht="12.75" hidden="false" customHeight="true" outlineLevel="0" collapsed="false">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row>
    <row r="334" customFormat="false" ht="12.75" hidden="false" customHeight="true" outlineLevel="0" collapsed="false">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row>
    <row r="335" customFormat="false" ht="12.75" hidden="false" customHeight="true" outlineLevel="0" collapsed="false">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row>
    <row r="336" customFormat="false" ht="12.75" hidden="false" customHeight="true" outlineLevel="0" collapsed="false">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row>
    <row r="337" customFormat="false" ht="12.75" hidden="false" customHeight="true" outlineLevel="0" collapsed="false">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row>
    <row r="338" customFormat="false" ht="12.75" hidden="false" customHeight="true" outlineLevel="0" collapsed="false">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row>
    <row r="339" customFormat="false" ht="12.75" hidden="false" customHeight="true" outlineLevel="0" collapsed="false">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row>
    <row r="340" customFormat="false" ht="12.75" hidden="false" customHeight="true" outlineLevel="0" collapsed="false">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row>
    <row r="341" customFormat="false" ht="12.75" hidden="false" customHeight="true" outlineLevel="0" collapsed="false">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row>
    <row r="342" customFormat="false" ht="12.75" hidden="false" customHeight="true" outlineLevel="0" collapsed="false">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row>
    <row r="343" customFormat="false" ht="12.75" hidden="false" customHeight="true" outlineLevel="0" collapsed="false">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row>
    <row r="344" customFormat="false" ht="12.75" hidden="false" customHeight="true" outlineLevel="0" collapsed="false">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row>
    <row r="345" customFormat="false" ht="12.75" hidden="false" customHeight="true" outlineLevel="0" collapsed="false">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row>
    <row r="346" customFormat="false" ht="12.75" hidden="false" customHeight="true" outlineLevel="0" collapsed="false">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row>
    <row r="347" customFormat="false" ht="12.75" hidden="false" customHeight="true" outlineLevel="0" collapsed="false">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row>
    <row r="348" customFormat="false" ht="12.75" hidden="false" customHeight="true" outlineLevel="0" collapsed="false">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row>
    <row r="349" customFormat="false" ht="12.75" hidden="false" customHeight="true" outlineLevel="0" collapsed="false">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row>
    <row r="350" customFormat="false" ht="12.75" hidden="false" customHeight="true" outlineLevel="0" collapsed="false">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row>
    <row r="351" customFormat="false" ht="12.75" hidden="false" customHeight="true" outlineLevel="0" collapsed="false">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row>
    <row r="352" customFormat="false" ht="12.75" hidden="false" customHeight="true" outlineLevel="0" collapsed="false">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row>
    <row r="353" customFormat="false" ht="12.75" hidden="false" customHeight="true" outlineLevel="0" collapsed="false">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row>
    <row r="354" customFormat="false" ht="12.75" hidden="false" customHeight="true" outlineLevel="0" collapsed="false">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row>
    <row r="355" customFormat="false" ht="12.75" hidden="false" customHeight="true" outlineLevel="0" collapsed="false">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row>
    <row r="356" customFormat="false" ht="12.75" hidden="false" customHeight="true" outlineLevel="0" collapsed="false">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row>
    <row r="357" customFormat="false" ht="12.75" hidden="false" customHeight="true" outlineLevel="0" collapsed="false">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row>
    <row r="358" customFormat="false" ht="12.75" hidden="false" customHeight="true" outlineLevel="0" collapsed="false">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row>
    <row r="359" customFormat="false" ht="12.75" hidden="false" customHeight="true" outlineLevel="0" collapsed="false">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row>
    <row r="360" customFormat="false" ht="12.75" hidden="false" customHeight="true" outlineLevel="0" collapsed="false">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row>
    <row r="361" customFormat="false" ht="12.75" hidden="false" customHeight="true" outlineLevel="0" collapsed="false">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row>
    <row r="362" customFormat="false" ht="12.75" hidden="false" customHeight="true" outlineLevel="0" collapsed="false">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row>
    <row r="363" customFormat="false" ht="12.75" hidden="false" customHeight="true" outlineLevel="0" collapsed="false">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row>
    <row r="364" customFormat="false" ht="12.75" hidden="false" customHeight="true" outlineLevel="0" collapsed="false">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row>
    <row r="365" customFormat="false" ht="12.75" hidden="false" customHeight="true" outlineLevel="0" collapsed="false">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row>
    <row r="366" customFormat="false" ht="12.75" hidden="false" customHeight="true" outlineLevel="0" collapsed="false">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row>
    <row r="367" customFormat="false" ht="12.75" hidden="false" customHeight="true" outlineLevel="0" collapsed="false">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row>
    <row r="368" customFormat="false" ht="12.75" hidden="false" customHeight="true" outlineLevel="0" collapsed="false">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row>
    <row r="369" customFormat="false" ht="12.75" hidden="false" customHeight="true" outlineLevel="0" collapsed="false">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row>
    <row r="370" customFormat="false" ht="12.75" hidden="false" customHeight="true" outlineLevel="0" collapsed="false">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row>
    <row r="371" customFormat="false" ht="12.75" hidden="false" customHeight="true" outlineLevel="0" collapsed="false">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row>
    <row r="372" customFormat="false" ht="12.75" hidden="false" customHeight="true" outlineLevel="0" collapsed="false">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row>
    <row r="373" customFormat="false" ht="12.75" hidden="false" customHeight="true" outlineLevel="0" collapsed="false">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row>
    <row r="374" customFormat="false" ht="12.75" hidden="false" customHeight="true" outlineLevel="0" collapsed="false">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row>
    <row r="375" customFormat="false" ht="12.75" hidden="false" customHeight="true" outlineLevel="0" collapsed="false">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row>
    <row r="376" customFormat="false" ht="12.75" hidden="false" customHeight="true" outlineLevel="0" collapsed="false">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row>
    <row r="377" customFormat="false" ht="12.75" hidden="false" customHeight="true" outlineLevel="0" collapsed="false">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row>
    <row r="378" customFormat="false" ht="12.75" hidden="false" customHeight="true" outlineLevel="0" collapsed="false">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row>
    <row r="379" customFormat="false" ht="12.75" hidden="false" customHeight="true" outlineLevel="0" collapsed="false">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row>
    <row r="380" customFormat="false" ht="12.75" hidden="false" customHeight="true" outlineLevel="0" collapsed="false">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row>
    <row r="381" customFormat="false" ht="12.75" hidden="false" customHeight="true" outlineLevel="0" collapsed="false">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row>
    <row r="382" customFormat="false" ht="12.75" hidden="false" customHeight="true" outlineLevel="0" collapsed="false">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row>
    <row r="383" customFormat="false" ht="12.75" hidden="false" customHeight="true" outlineLevel="0" collapsed="false">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row>
    <row r="384" customFormat="false" ht="12.75" hidden="false" customHeight="true" outlineLevel="0" collapsed="false">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row>
    <row r="385" customFormat="false" ht="12.75" hidden="false" customHeight="true" outlineLevel="0" collapsed="false">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row>
    <row r="386" customFormat="false" ht="12.75" hidden="false" customHeight="true" outlineLevel="0" collapsed="false">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row>
    <row r="387" customFormat="false" ht="12.75" hidden="false" customHeight="true" outlineLevel="0" collapsed="false">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row>
    <row r="388" customFormat="false" ht="12.75" hidden="false" customHeight="true" outlineLevel="0" collapsed="false">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row>
    <row r="389" customFormat="false" ht="12.75" hidden="false" customHeight="true" outlineLevel="0" collapsed="false">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row>
    <row r="390" customFormat="false" ht="12.75" hidden="false" customHeight="true" outlineLevel="0" collapsed="false">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row>
    <row r="391" customFormat="false" ht="12.75" hidden="false" customHeight="true" outlineLevel="0" collapsed="false">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row>
    <row r="392" customFormat="false" ht="12.75" hidden="false" customHeight="true" outlineLevel="0" collapsed="false">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row>
    <row r="393" customFormat="false" ht="12.75" hidden="false" customHeight="true" outlineLevel="0" collapsed="false">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row>
    <row r="394" customFormat="false" ht="12.75" hidden="false" customHeight="true" outlineLevel="0" collapsed="false">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row>
    <row r="395" customFormat="false" ht="12.75" hidden="false" customHeight="true" outlineLevel="0" collapsed="false">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row>
    <row r="396" customFormat="false" ht="12.75" hidden="false" customHeight="true" outlineLevel="0" collapsed="false">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row>
    <row r="397" customFormat="false" ht="12.75" hidden="false" customHeight="true" outlineLevel="0" collapsed="false">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row>
    <row r="398" customFormat="false" ht="12.75" hidden="false" customHeight="true" outlineLevel="0" collapsed="false">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row>
    <row r="399" customFormat="false" ht="12.75" hidden="false" customHeight="true" outlineLevel="0" collapsed="false">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row>
    <row r="400" customFormat="false" ht="12.75" hidden="false" customHeight="true" outlineLevel="0" collapsed="false">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row>
    <row r="401" customFormat="false" ht="12.75" hidden="false" customHeight="true" outlineLevel="0" collapsed="false">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row>
    <row r="402" customFormat="false" ht="12.75" hidden="false" customHeight="true" outlineLevel="0" collapsed="false">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row>
    <row r="403" customFormat="false" ht="12.75" hidden="false" customHeight="true" outlineLevel="0" collapsed="false">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row>
    <row r="404" customFormat="false" ht="12.75" hidden="false" customHeight="true" outlineLevel="0" collapsed="false">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row>
    <row r="405" customFormat="false" ht="12.75" hidden="false" customHeight="true" outlineLevel="0" collapsed="false">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row>
    <row r="406" customFormat="false" ht="12.75" hidden="false" customHeight="true" outlineLevel="0" collapsed="false">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c r="AD406" s="43"/>
    </row>
    <row r="407" customFormat="false" ht="12.75" hidden="false" customHeight="true" outlineLevel="0" collapsed="false">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c r="AD407" s="43"/>
    </row>
    <row r="408" customFormat="false" ht="12.75" hidden="false" customHeight="true" outlineLevel="0" collapsed="false">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c r="AD408" s="43"/>
    </row>
    <row r="409" customFormat="false" ht="12.75" hidden="false" customHeight="true" outlineLevel="0" collapsed="false">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c r="AD409" s="43"/>
    </row>
    <row r="410" customFormat="false" ht="12.75" hidden="false" customHeight="true" outlineLevel="0" collapsed="false">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row>
    <row r="411" customFormat="false" ht="12.75" hidden="false" customHeight="true" outlineLevel="0" collapsed="false">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row>
    <row r="412" customFormat="false" ht="12.75" hidden="false" customHeight="true" outlineLevel="0" collapsed="false">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row>
    <row r="413" customFormat="false" ht="12.75" hidden="false" customHeight="true" outlineLevel="0" collapsed="false">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row>
    <row r="414" customFormat="false" ht="12.75" hidden="false" customHeight="true" outlineLevel="0" collapsed="false">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row>
    <row r="415" customFormat="false" ht="12.75" hidden="false" customHeight="true" outlineLevel="0" collapsed="false">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row>
    <row r="416" customFormat="false" ht="12.75" hidden="false" customHeight="true" outlineLevel="0" collapsed="false">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row>
    <row r="417" customFormat="false" ht="12.75" hidden="false" customHeight="true" outlineLevel="0" collapsed="false">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row>
    <row r="418" customFormat="false" ht="12.75" hidden="false" customHeight="true" outlineLevel="0" collapsed="false">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row>
    <row r="419" customFormat="false" ht="12.75" hidden="false" customHeight="true" outlineLevel="0" collapsed="false">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row>
    <row r="420" customFormat="false" ht="12.75" hidden="false" customHeight="true" outlineLevel="0" collapsed="false">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row>
    <row r="421" customFormat="false" ht="12.75" hidden="false" customHeight="true" outlineLevel="0" collapsed="false">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row>
    <row r="422" customFormat="false" ht="12.75" hidden="false" customHeight="true" outlineLevel="0" collapsed="false">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row>
    <row r="423" customFormat="false" ht="12.75" hidden="false" customHeight="true" outlineLevel="0" collapsed="false">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row>
    <row r="424" customFormat="false" ht="12.75" hidden="false" customHeight="true" outlineLevel="0" collapsed="false">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row>
    <row r="425" customFormat="false" ht="12.75" hidden="false" customHeight="true" outlineLevel="0" collapsed="false">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row>
    <row r="426" customFormat="false" ht="12.75" hidden="false" customHeight="true" outlineLevel="0" collapsed="false">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row>
    <row r="427" customFormat="false" ht="12.75" hidden="false" customHeight="true" outlineLevel="0" collapsed="false">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row>
    <row r="428" customFormat="false" ht="12.75" hidden="false" customHeight="true" outlineLevel="0" collapsed="false">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row>
    <row r="429" customFormat="false" ht="12.75" hidden="false" customHeight="true" outlineLevel="0" collapsed="false">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row>
    <row r="430" customFormat="false" ht="12.75" hidden="false" customHeight="true" outlineLevel="0" collapsed="false">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row>
    <row r="431" customFormat="false" ht="12.75" hidden="false" customHeight="true" outlineLevel="0" collapsed="false">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row>
    <row r="432" customFormat="false" ht="12.75" hidden="false" customHeight="true" outlineLevel="0" collapsed="false">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row>
    <row r="433" customFormat="false" ht="12.75" hidden="false" customHeight="true" outlineLevel="0" collapsed="false">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row>
    <row r="434" customFormat="false" ht="12.75" hidden="false" customHeight="true" outlineLevel="0" collapsed="false">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row>
    <row r="435" customFormat="false" ht="12.75" hidden="false" customHeight="true" outlineLevel="0" collapsed="false">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row>
    <row r="436" customFormat="false" ht="12.75" hidden="false" customHeight="true" outlineLevel="0" collapsed="false">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row>
    <row r="437" customFormat="false" ht="12.75" hidden="false" customHeight="true" outlineLevel="0" collapsed="false">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row>
    <row r="438" customFormat="false" ht="12.75" hidden="false" customHeight="true" outlineLevel="0" collapsed="false">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row>
    <row r="439" customFormat="false" ht="12.75" hidden="false" customHeight="true" outlineLevel="0" collapsed="false">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row>
    <row r="440" customFormat="false" ht="12.75" hidden="false" customHeight="true" outlineLevel="0" collapsed="false">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row>
    <row r="441" customFormat="false" ht="12.75" hidden="false" customHeight="true" outlineLevel="0" collapsed="false">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row>
    <row r="442" customFormat="false" ht="12.75" hidden="false" customHeight="true" outlineLevel="0" collapsed="false">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row>
    <row r="443" customFormat="false" ht="12.75" hidden="false" customHeight="true" outlineLevel="0" collapsed="false">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row>
    <row r="444" customFormat="false" ht="12.75" hidden="false" customHeight="true" outlineLevel="0" collapsed="false">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row>
    <row r="445" customFormat="false" ht="12.75" hidden="false" customHeight="true" outlineLevel="0" collapsed="false">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row>
    <row r="446" customFormat="false" ht="12.75" hidden="false" customHeight="true" outlineLevel="0" collapsed="false">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row>
    <row r="447" customFormat="false" ht="12.75" hidden="false" customHeight="true" outlineLevel="0" collapsed="false">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row>
    <row r="448" customFormat="false" ht="12.75" hidden="false" customHeight="true" outlineLevel="0" collapsed="false">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row>
    <row r="449" customFormat="false" ht="12.75" hidden="false" customHeight="true" outlineLevel="0" collapsed="false">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row>
    <row r="450" customFormat="false" ht="12.75" hidden="false" customHeight="true" outlineLevel="0" collapsed="false">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row>
    <row r="451" customFormat="false" ht="12.75" hidden="false" customHeight="true" outlineLevel="0" collapsed="false">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row>
    <row r="452" customFormat="false" ht="12.75" hidden="false" customHeight="true" outlineLevel="0" collapsed="false">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row>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sheetProtection sheet="true" objects="true" scenarios="true"/>
  <mergeCells count="290">
    <mergeCell ref="I1:J1"/>
    <mergeCell ref="A2:J2"/>
    <mergeCell ref="B3:G3"/>
    <mergeCell ref="I3:J3"/>
    <mergeCell ref="B4:E4"/>
    <mergeCell ref="B5:E5"/>
    <mergeCell ref="G5:J5"/>
    <mergeCell ref="B6:J6"/>
    <mergeCell ref="B7:J7"/>
    <mergeCell ref="B8:J8"/>
    <mergeCell ref="A9:I9"/>
    <mergeCell ref="A10:J10"/>
    <mergeCell ref="A12:A16"/>
    <mergeCell ref="B12:B16"/>
    <mergeCell ref="C12:C17"/>
    <mergeCell ref="C18:H18"/>
    <mergeCell ref="D19:H19"/>
    <mergeCell ref="C20:H20"/>
    <mergeCell ref="C21:C23"/>
    <mergeCell ref="C24:H24"/>
    <mergeCell ref="D25:H25"/>
    <mergeCell ref="C26:H26"/>
    <mergeCell ref="C27:C30"/>
    <mergeCell ref="C31:H31"/>
    <mergeCell ref="D32:H32"/>
    <mergeCell ref="C33:H33"/>
    <mergeCell ref="A34:J34"/>
    <mergeCell ref="A35:J35"/>
    <mergeCell ref="I43:J43"/>
    <mergeCell ref="A44:J44"/>
    <mergeCell ref="B45:D45"/>
    <mergeCell ref="I45:J45"/>
    <mergeCell ref="B46:D46"/>
    <mergeCell ref="A47:J47"/>
    <mergeCell ref="C48:J48"/>
    <mergeCell ref="A49:B49"/>
    <mergeCell ref="A50:B57"/>
    <mergeCell ref="C50:C53"/>
    <mergeCell ref="C56:H56"/>
    <mergeCell ref="C57:H57"/>
    <mergeCell ref="A58:B64"/>
    <mergeCell ref="C58:C59"/>
    <mergeCell ref="C61:C62"/>
    <mergeCell ref="C63:H63"/>
    <mergeCell ref="C64:H64"/>
    <mergeCell ref="A65:B71"/>
    <mergeCell ref="C65:C66"/>
    <mergeCell ref="C68:C69"/>
    <mergeCell ref="C70:H70"/>
    <mergeCell ref="C71:H71"/>
    <mergeCell ref="A72:B78"/>
    <mergeCell ref="C72:C73"/>
    <mergeCell ref="C75:C76"/>
    <mergeCell ref="C77:H77"/>
    <mergeCell ref="C78:H78"/>
    <mergeCell ref="A79:B85"/>
    <mergeCell ref="C82:C83"/>
    <mergeCell ref="C84:H84"/>
    <mergeCell ref="C85:H85"/>
    <mergeCell ref="B86:H86"/>
    <mergeCell ref="C87:H87"/>
    <mergeCell ref="C88:H88"/>
    <mergeCell ref="A89:H89"/>
    <mergeCell ref="A90:J90"/>
    <mergeCell ref="A91:H91"/>
    <mergeCell ref="I91:J91"/>
    <mergeCell ref="I92:J92"/>
    <mergeCell ref="A93:J93"/>
    <mergeCell ref="B94:D94"/>
    <mergeCell ref="I94:J94"/>
    <mergeCell ref="B95:D95"/>
    <mergeCell ref="A96:J96"/>
    <mergeCell ref="A98:B106"/>
    <mergeCell ref="C98:C103"/>
    <mergeCell ref="C104:H104"/>
    <mergeCell ref="F105:H105"/>
    <mergeCell ref="C106:H106"/>
    <mergeCell ref="A107:B113"/>
    <mergeCell ref="C107:C110"/>
    <mergeCell ref="C111:H111"/>
    <mergeCell ref="F112:H112"/>
    <mergeCell ref="C113:H113"/>
    <mergeCell ref="A114:B120"/>
    <mergeCell ref="C114:C117"/>
    <mergeCell ref="C118:H118"/>
    <mergeCell ref="D119:H119"/>
    <mergeCell ref="C120:H120"/>
    <mergeCell ref="A121:H121"/>
    <mergeCell ref="B122:I122"/>
    <mergeCell ref="C123:D123"/>
    <mergeCell ref="A124:A125"/>
    <mergeCell ref="C124:D125"/>
    <mergeCell ref="E124:E125"/>
    <mergeCell ref="F124:F125"/>
    <mergeCell ref="G124:G125"/>
    <mergeCell ref="H124:H125"/>
    <mergeCell ref="I124:I125"/>
    <mergeCell ref="J124:J125"/>
    <mergeCell ref="C126:D127"/>
    <mergeCell ref="E126:E127"/>
    <mergeCell ref="F126:F127"/>
    <mergeCell ref="G126:G127"/>
    <mergeCell ref="H126:H127"/>
    <mergeCell ref="I126:I127"/>
    <mergeCell ref="J126:J127"/>
    <mergeCell ref="A128:B129"/>
    <mergeCell ref="C128:D129"/>
    <mergeCell ref="E128:E129"/>
    <mergeCell ref="F128:F129"/>
    <mergeCell ref="G128:G129"/>
    <mergeCell ref="H128:H129"/>
    <mergeCell ref="I128:I129"/>
    <mergeCell ref="J128:J129"/>
    <mergeCell ref="A130:B131"/>
    <mergeCell ref="C130:D131"/>
    <mergeCell ref="E130:E131"/>
    <mergeCell ref="F130:F131"/>
    <mergeCell ref="G130:G131"/>
    <mergeCell ref="H130:H131"/>
    <mergeCell ref="I130:I131"/>
    <mergeCell ref="J130:J131"/>
    <mergeCell ref="A132:B133"/>
    <mergeCell ref="C132:D133"/>
    <mergeCell ref="E132:E133"/>
    <mergeCell ref="F132:F133"/>
    <mergeCell ref="G132:G133"/>
    <mergeCell ref="H132:H133"/>
    <mergeCell ref="I132:I133"/>
    <mergeCell ref="J132:J133"/>
    <mergeCell ref="C134:D135"/>
    <mergeCell ref="E134:E135"/>
    <mergeCell ref="F134:F135"/>
    <mergeCell ref="G134:G135"/>
    <mergeCell ref="H134:H135"/>
    <mergeCell ref="I134:I135"/>
    <mergeCell ref="J134:J135"/>
    <mergeCell ref="C136:D137"/>
    <mergeCell ref="E136:E137"/>
    <mergeCell ref="F136:F137"/>
    <mergeCell ref="G136:G137"/>
    <mergeCell ref="H136:H137"/>
    <mergeCell ref="I136:I137"/>
    <mergeCell ref="J136:J137"/>
    <mergeCell ref="C138:D139"/>
    <mergeCell ref="E138:E139"/>
    <mergeCell ref="F138:F139"/>
    <mergeCell ref="G138:G139"/>
    <mergeCell ref="H138:H139"/>
    <mergeCell ref="I138:I139"/>
    <mergeCell ref="J138:J139"/>
    <mergeCell ref="C140:D141"/>
    <mergeCell ref="E140:E141"/>
    <mergeCell ref="F140:F141"/>
    <mergeCell ref="G140:G141"/>
    <mergeCell ref="H140:H141"/>
    <mergeCell ref="I140:I141"/>
    <mergeCell ref="J140:J141"/>
    <mergeCell ref="C142:D143"/>
    <mergeCell ref="E142:E143"/>
    <mergeCell ref="F142:F143"/>
    <mergeCell ref="G142:G143"/>
    <mergeCell ref="H142:H143"/>
    <mergeCell ref="I142:I143"/>
    <mergeCell ref="J142:J143"/>
    <mergeCell ref="A144:H144"/>
    <mergeCell ref="A145:J145"/>
    <mergeCell ref="A146:B146"/>
    <mergeCell ref="C146:D146"/>
    <mergeCell ref="F146:I146"/>
    <mergeCell ref="A147:B147"/>
    <mergeCell ref="F147:G147"/>
    <mergeCell ref="H147:I147"/>
    <mergeCell ref="A148:B148"/>
    <mergeCell ref="F148:G148"/>
    <mergeCell ref="H148:I148"/>
    <mergeCell ref="F149:G149"/>
    <mergeCell ref="H149:I149"/>
    <mergeCell ref="A150:J150"/>
    <mergeCell ref="C151:D151"/>
    <mergeCell ref="F151:I151"/>
    <mergeCell ref="A152:C152"/>
    <mergeCell ref="G152:J152"/>
    <mergeCell ref="A153:C153"/>
    <mergeCell ref="G153:J153"/>
    <mergeCell ref="A154:J154"/>
    <mergeCell ref="C155:D155"/>
    <mergeCell ref="F155:H155"/>
    <mergeCell ref="C156:D157"/>
    <mergeCell ref="F156:H157"/>
    <mergeCell ref="I159:J159"/>
    <mergeCell ref="A160:J160"/>
    <mergeCell ref="B161:D161"/>
    <mergeCell ref="I161:J161"/>
    <mergeCell ref="B162:D162"/>
    <mergeCell ref="F163:G163"/>
    <mergeCell ref="C166:C169"/>
    <mergeCell ref="A168:B168"/>
    <mergeCell ref="A169:B169"/>
    <mergeCell ref="C171:C172"/>
    <mergeCell ref="C173:C174"/>
    <mergeCell ref="C176:H176"/>
    <mergeCell ref="C177:H177"/>
    <mergeCell ref="A180:B184"/>
    <mergeCell ref="C180:D180"/>
    <mergeCell ref="C181:D181"/>
    <mergeCell ref="C182:D182"/>
    <mergeCell ref="C183:D183"/>
    <mergeCell ref="C184:D184"/>
    <mergeCell ref="B185:H185"/>
    <mergeCell ref="B186:H186"/>
    <mergeCell ref="A189:B189"/>
    <mergeCell ref="A190:B190"/>
    <mergeCell ref="B191:H191"/>
    <mergeCell ref="C192:H192"/>
    <mergeCell ref="A193:J193"/>
    <mergeCell ref="A194:J194"/>
    <mergeCell ref="A195:B195"/>
    <mergeCell ref="C195:D195"/>
    <mergeCell ref="F195:H195"/>
    <mergeCell ref="I195:J195"/>
    <mergeCell ref="A196:B196"/>
    <mergeCell ref="C196:D196"/>
    <mergeCell ref="F196:H196"/>
    <mergeCell ref="I196:J196"/>
    <mergeCell ref="A197:B197"/>
    <mergeCell ref="C197:D197"/>
    <mergeCell ref="F197:H197"/>
    <mergeCell ref="I197:J197"/>
    <mergeCell ref="A198:H198"/>
    <mergeCell ref="I199:J199"/>
    <mergeCell ref="A200:J200"/>
    <mergeCell ref="B201:D201"/>
    <mergeCell ref="I201:J201"/>
    <mergeCell ref="B202:D202"/>
    <mergeCell ref="B203:H203"/>
    <mergeCell ref="A204:J204"/>
    <mergeCell ref="A205:J205"/>
    <mergeCell ref="C206:D206"/>
    <mergeCell ref="E206:E212"/>
    <mergeCell ref="F206:H206"/>
    <mergeCell ref="A207:B207"/>
    <mergeCell ref="C207:D207"/>
    <mergeCell ref="F207:H207"/>
    <mergeCell ref="C208:D208"/>
    <mergeCell ref="F208:H208"/>
    <mergeCell ref="A209:B209"/>
    <mergeCell ref="C209:D209"/>
    <mergeCell ref="F209:H209"/>
    <mergeCell ref="C210:D210"/>
    <mergeCell ref="F210:H210"/>
    <mergeCell ref="C211:D211"/>
    <mergeCell ref="F211:H211"/>
    <mergeCell ref="A212:B212"/>
    <mergeCell ref="C212:D212"/>
    <mergeCell ref="F212:H212"/>
    <mergeCell ref="B214:H214"/>
    <mergeCell ref="I214:J214"/>
    <mergeCell ref="B215:J215"/>
    <mergeCell ref="C216:D216"/>
    <mergeCell ref="C217:D217"/>
    <mergeCell ref="C218:D218"/>
    <mergeCell ref="B219:H219"/>
    <mergeCell ref="B220:J220"/>
    <mergeCell ref="C221:D221"/>
    <mergeCell ref="C223:D223"/>
    <mergeCell ref="C224:D224"/>
    <mergeCell ref="C225:D225"/>
    <mergeCell ref="B226:H226"/>
    <mergeCell ref="B227:H227"/>
    <mergeCell ref="B228:H228"/>
    <mergeCell ref="B229:H229"/>
    <mergeCell ref="A230:H230"/>
    <mergeCell ref="A231:H231"/>
    <mergeCell ref="A232:J232"/>
    <mergeCell ref="A233:J233"/>
    <mergeCell ref="A234:C234"/>
    <mergeCell ref="F234:J234"/>
    <mergeCell ref="A235:B235"/>
    <mergeCell ref="G235:H235"/>
    <mergeCell ref="A236:B236"/>
    <mergeCell ref="C236:F236"/>
    <mergeCell ref="H236:J236"/>
    <mergeCell ref="A238:I238"/>
    <mergeCell ref="A239:H239"/>
    <mergeCell ref="A240:J240"/>
    <mergeCell ref="A241:J243"/>
    <mergeCell ref="A244:J244"/>
    <mergeCell ref="A245:J248"/>
    <mergeCell ref="A249:J251"/>
    <mergeCell ref="H252:J252"/>
  </mergeCells>
  <dataValidations count="24">
    <dataValidation allowBlank="true" errorStyle="stop" operator="between" showDropDown="false" showErrorMessage="true" showInputMessage="false" sqref="G12:H12 G14:H14" type="decimal">
      <formula1>0</formula1>
      <formula2>180</formula2>
    </dataValidation>
    <dataValidation allowBlank="true" errorStyle="stop" operator="between" showDropDown="false" showErrorMessage="true" showInputMessage="false" sqref="G16:H16 G22:H22 G27:H27 G55:H55" type="decimal">
      <formula1>0</formula1>
      <formula2>80</formula2>
    </dataValidation>
    <dataValidation allowBlank="true" errorStyle="stop" operator="between" showDropDown="false" showErrorMessage="true" showInputMessage="false" sqref="G13:H13" type="decimal">
      <formula1>0</formula1>
      <formula2>230</formula2>
    </dataValidation>
    <dataValidation allowBlank="true" errorStyle="stop" operator="between" showDropDown="false" showErrorMessage="true" showInputMessage="false" sqref="G15:H15 G30:H30 G54:H54" type="decimal">
      <formula1>0</formula1>
      <formula2>50</formula2>
    </dataValidation>
    <dataValidation allowBlank="true" errorStyle="stop" operator="between" showDropDown="false" showErrorMessage="true" showInputMessage="false" sqref="G17:H17 G58:H58 G60:H61 G65:H65 G67:H68 G72:H72 G74:H75 G79:H79 G81:H82" type="decimal">
      <formula1>0</formula1>
      <formula2>90</formula2>
    </dataValidation>
    <dataValidation allowBlank="true" errorStyle="stop" operator="between" showDropDown="false" showErrorMessage="true" showInputMessage="false" sqref="G98:H103 G107:H110 G114:H117 G170:H170 G175:H175" type="decimal">
      <formula1>0</formula1>
      <formula2>5</formula2>
    </dataValidation>
    <dataValidation allowBlank="true" errorStyle="stop" operator="between" showDropDown="false" showErrorMessage="true" showInputMessage="false" sqref="G124:H124 G126:H126 G128:H128 G130:H130 G132:H132 G134:H134 G136:H136 G138:H138 G140:H140 G142:H142" type="list">
      <formula1>"0,3,5,7,9"</formula1>
      <formula2>0</formula2>
    </dataValidation>
    <dataValidation allowBlank="true" errorStyle="stop" operator="between" showDropDown="false" showErrorMessage="true" showInputMessage="false" sqref="I214" type="list">
      <formula1>"Absolute 10%,Relative 10%"</formula1>
      <formula2>0</formula2>
    </dataValidation>
    <dataValidation allowBlank="true" errorStyle="stop" operator="between" showDropDown="false" showErrorMessage="true" showInputMessage="false" sqref="G53:H53 G69:H69" type="decimal">
      <formula1>0</formula1>
      <formula2>100</formula2>
    </dataValidation>
    <dataValidation allowBlank="true" errorStyle="stop" operator="between" showDropDown="false" showErrorMessage="true" showInputMessage="false" sqref="G181:H181" type="list">
      <formula1>"6,5,4,3,2,1,0"</formula1>
      <formula2>0</formula2>
    </dataValidation>
    <dataValidation allowBlank="true" errorStyle="stop" operator="between" showDropDown="false" showErrorMessage="true" showInputMessage="false" sqref="G51:H51" type="decimal">
      <formula1>0</formula1>
      <formula2>15</formula2>
    </dataValidation>
    <dataValidation allowBlank="true" errorStyle="stop" operator="between" showDropDown="false" showErrorMessage="true" showInputMessage="false" sqref="G171:H174" type="decimal">
      <formula1>0</formula1>
      <formula2>3</formula2>
    </dataValidation>
    <dataValidation allowBlank="true" errorStyle="stop" operator="between" showDropDown="false" showErrorMessage="true" showInputMessage="false" sqref="G217:H217" type="list">
      <formula1>"Yes,No,NA"</formula1>
      <formula2>0</formula2>
    </dataValidation>
    <dataValidation allowBlank="true" errorStyle="stop" operator="between" showDropDown="false" showErrorMessage="true" showInputMessage="false" sqref="G28:H28 G50:H50" type="decimal">
      <formula1>0</formula1>
      <formula2>70</formula2>
    </dataValidation>
    <dataValidation allowBlank="true" errorStyle="stop" operator="between" showDropDown="false" showErrorMessage="true" showInputMessage="false" sqref="G166:H169" type="decimal">
      <formula1>0</formula1>
      <formula2>2</formula2>
    </dataValidation>
    <dataValidation allowBlank="true" errorStyle="stop" operator="between" showDropDown="false" showErrorMessage="true" showInputMessage="false" sqref="G21:H21 G29:H29" type="decimal">
      <formula1>0</formula1>
      <formula2>150</formula2>
    </dataValidation>
    <dataValidation allowBlank="true" errorStyle="stop" operator="between" showDropDown="false" showErrorMessage="true" showInputMessage="false" sqref="G52:H52 G189:H189" type="decimal">
      <formula1>0</formula1>
      <formula2>20</formula2>
    </dataValidation>
    <dataValidation allowBlank="true" errorStyle="stop" operator="between" showDropDown="false" showErrorMessage="true" showInputMessage="false" sqref="G180:H180" type="list">
      <formula1>"9,8,7,6,5,4,3,2,1,0"</formula1>
      <formula2>0</formula2>
    </dataValidation>
    <dataValidation allowBlank="true" errorStyle="stop" operator="between" showDropDown="false" showErrorMessage="true" showInputMessage="false" sqref="G23:H23" type="decimal">
      <formula1>0</formula1>
      <formula2>85</formula2>
    </dataValidation>
    <dataValidation allowBlank="true" errorStyle="stop" operator="between" showDropDown="false" showErrorMessage="true" showInputMessage="false" sqref="G59:H59 G66:H66 G73:H73 G80:H80" type="decimal">
      <formula1>0</formula1>
      <formula2>30</formula2>
    </dataValidation>
    <dataValidation allowBlank="true" errorStyle="stop" operator="between" showDropDown="false" showErrorMessage="true" showInputMessage="false" sqref="G222:H222 G224:H225" type="decimal">
      <formula1>0</formula1>
      <formula2>6</formula2>
    </dataValidation>
    <dataValidation allowBlank="true" errorStyle="stop" operator="between" showDropDown="false" showErrorMessage="true" showInputMessage="false" sqref="G62:H62 G76:H76 G83:H83 G190:H190" type="decimal">
      <formula1>0</formula1>
      <formula2>10</formula2>
    </dataValidation>
    <dataValidation allowBlank="true" errorStyle="stop" operator="between" showDropDown="false" showErrorMessage="true" showInputMessage="false" sqref="G182:H184" type="list">
      <formula1>"5,4,3,2,1,0"</formula1>
      <formula2>0</formula2>
    </dataValidation>
    <dataValidation allowBlank="true" errorStyle="stop" operator="between" showDropDown="false" showErrorMessage="true" showInputMessage="false" sqref="G223:H223" type="decimal">
      <formula1>0</formula1>
      <formula2>9</formula2>
    </dataValidation>
  </dataValidations>
  <printOptions headings="false" gridLines="false" gridLinesSet="true" horizontalCentered="false" verticalCentered="false"/>
  <pageMargins left="0.522222222222222" right="0.293055555555556" top="0.859722222222222" bottom="0.35" header="0.511811023622047" footer="0.511811023622047"/>
  <pageSetup paperSize="9" scale="84" fitToWidth="1" fitToHeight="1" pageOrder="downThenOver" orientation="portrait" blackAndWhite="false" draft="false" cellComments="none" horizontalDpi="300" verticalDpi="300" copies="1"/>
  <headerFooter differentFirst="false" differentOddEven="false">
    <oddHeader/>
    <oddFooter/>
  </headerFooter>
  <rowBreaks count="4" manualBreakCount="4">
    <brk id="41" man="true" max="16383" min="0"/>
    <brk id="91" man="true" max="16383" min="0"/>
    <brk id="158" man="true" max="16383" min="0"/>
    <brk id="198" man="true" max="16383" min="0"/>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24"/>
  <sheetViews>
    <sheetView showFormulas="false" showGridLines="true" showRowColHeaders="true" showZeros="true" rightToLeft="false" tabSelected="false" showOutlineSymbols="true" defaultGridColor="true" view="pageBreakPreview" topLeftCell="A178" colorId="64" zoomScale="95" zoomScaleNormal="110" zoomScalePageLayoutView="95" workbookViewId="0">
      <selection pane="topLeft" activeCell="A189" activeCellId="0" sqref="A189"/>
    </sheetView>
  </sheetViews>
  <sheetFormatPr defaultColWidth="12.5703125" defaultRowHeight="12.75" zeroHeight="false" outlineLevelRow="0" outlineLevelCol="0"/>
  <cols>
    <col collapsed="false" customWidth="true" hidden="false" outlineLevel="0" max="1" min="1" style="31" width="11.14"/>
    <col collapsed="false" customWidth="true" hidden="false" outlineLevel="0" max="2" min="2" style="31" width="11.43"/>
    <col collapsed="false" customWidth="true" hidden="false" outlineLevel="0" max="3" min="3" style="31" width="8.15"/>
    <col collapsed="false" customWidth="true" hidden="false" outlineLevel="0" max="4" min="4" style="31" width="8.29"/>
    <col collapsed="false" customWidth="true" hidden="false" outlineLevel="0" max="5" min="5" style="31" width="6.57"/>
    <col collapsed="false" customWidth="true" hidden="false" outlineLevel="0" max="7" min="6" style="31" width="8.71"/>
    <col collapsed="false" customWidth="true" hidden="false" outlineLevel="0" max="8" min="8" style="31" width="5.42"/>
    <col collapsed="false" customWidth="true" hidden="false" outlineLevel="0" max="10" min="9" style="31" width="5.29"/>
    <col collapsed="false" customWidth="true" hidden="false" outlineLevel="0" max="11" min="11" style="31" width="6"/>
    <col collapsed="false" customWidth="true" hidden="false" outlineLevel="0" max="12" min="12" style="31" width="5.71"/>
    <col collapsed="false" customWidth="true" hidden="false" outlineLevel="0" max="13" min="13" style="31" width="6"/>
    <col collapsed="false" customWidth="true" hidden="false" outlineLevel="0" max="15" min="14" style="31" width="5.57"/>
    <col collapsed="false" customWidth="true" hidden="false" outlineLevel="0" max="24" min="16" style="31" width="11.43"/>
    <col collapsed="false" customWidth="false" hidden="false" outlineLevel="0" max="16384" min="25" style="31" width="12.57"/>
  </cols>
  <sheetData>
    <row r="1" customFormat="false" ht="12.75" hidden="false" customHeight="true" outlineLevel="0" collapsed="false">
      <c r="A1" s="326"/>
    </row>
    <row r="2" customFormat="false" ht="12.75" hidden="false" customHeight="true" outlineLevel="0" collapsed="false">
      <c r="A2" s="326"/>
    </row>
    <row r="3" customFormat="false" ht="12.75" hidden="false" customHeight="true" outlineLevel="0" collapsed="false">
      <c r="A3" s="326"/>
    </row>
    <row r="4" customFormat="false" ht="12.75" hidden="false" customHeight="true" outlineLevel="0" collapsed="false">
      <c r="A4" s="326"/>
    </row>
    <row r="5" customFormat="false" ht="12.75" hidden="false" customHeight="true" outlineLevel="0" collapsed="false">
      <c r="A5" s="326"/>
    </row>
    <row r="6" customFormat="false" ht="12.75" hidden="false" customHeight="true" outlineLevel="0" collapsed="false">
      <c r="A6" s="326"/>
    </row>
    <row r="7" customFormat="false" ht="12.75" hidden="false" customHeight="true" outlineLevel="0" collapsed="false">
      <c r="A7" s="326"/>
    </row>
    <row r="8" customFormat="false" ht="12.75" hidden="false" customHeight="true" outlineLevel="0" collapsed="false">
      <c r="A8" s="326"/>
    </row>
    <row r="9" customFormat="false" ht="12.75" hidden="false" customHeight="true" outlineLevel="0" collapsed="false">
      <c r="A9" s="326"/>
    </row>
    <row r="10" customFormat="false" ht="12.75" hidden="false" customHeight="true" outlineLevel="0" collapsed="false">
      <c r="A10" s="326" t="s">
        <v>320</v>
      </c>
      <c r="B10" s="326"/>
      <c r="C10" s="326"/>
      <c r="D10" s="326"/>
      <c r="E10" s="326"/>
      <c r="F10" s="326"/>
      <c r="G10" s="326"/>
      <c r="H10" s="326"/>
      <c r="I10" s="326"/>
      <c r="J10" s="326"/>
      <c r="K10" s="326"/>
      <c r="L10" s="326"/>
      <c r="M10" s="326"/>
      <c r="N10" s="326"/>
      <c r="O10" s="326"/>
    </row>
    <row r="11" customFormat="false" ht="12.75" hidden="false" customHeight="true" outlineLevel="0" collapsed="false">
      <c r="A11" s="327" t="s">
        <v>321</v>
      </c>
      <c r="B11" s="327"/>
      <c r="C11" s="327"/>
      <c r="D11" s="327"/>
      <c r="E11" s="327"/>
      <c r="F11" s="327"/>
      <c r="G11" s="327"/>
      <c r="H11" s="327"/>
      <c r="I11" s="327"/>
      <c r="J11" s="327"/>
      <c r="K11" s="327"/>
      <c r="L11" s="327"/>
      <c r="M11" s="327"/>
      <c r="N11" s="327"/>
      <c r="O11" s="327"/>
    </row>
    <row r="12" customFormat="false" ht="12.75" hidden="false" customHeight="true" outlineLevel="0" collapsed="false">
      <c r="A12" s="328" t="s">
        <v>322</v>
      </c>
      <c r="B12" s="328"/>
      <c r="C12" s="328"/>
      <c r="D12" s="328"/>
      <c r="E12" s="328"/>
      <c r="F12" s="328"/>
      <c r="G12" s="328"/>
      <c r="H12" s="328"/>
      <c r="I12" s="328"/>
      <c r="J12" s="328"/>
      <c r="K12" s="328"/>
      <c r="L12" s="328"/>
      <c r="M12" s="328"/>
      <c r="N12" s="328"/>
      <c r="O12" s="328"/>
    </row>
    <row r="13" customFormat="false" ht="12.75" hidden="false" customHeight="true" outlineLevel="0" collapsed="false">
      <c r="A13" s="329" t="s">
        <v>323</v>
      </c>
    </row>
    <row r="14" customFormat="false" ht="27.75" hidden="false" customHeight="true" outlineLevel="0" collapsed="false">
      <c r="A14" s="329"/>
      <c r="C14" s="330" t="s">
        <v>324</v>
      </c>
      <c r="D14" s="330"/>
      <c r="E14" s="330"/>
      <c r="F14" s="330"/>
      <c r="G14" s="330"/>
      <c r="H14" s="330"/>
      <c r="I14" s="330"/>
      <c r="J14" s="330"/>
    </row>
    <row r="15" customFormat="false" ht="12.75" hidden="false" customHeight="true" outlineLevel="0" collapsed="false">
      <c r="A15" s="329"/>
    </row>
    <row r="16" customFormat="false" ht="12.75" hidden="false" customHeight="true" outlineLevel="0" collapsed="false">
      <c r="A16" s="331"/>
      <c r="B16" s="49"/>
      <c r="C16" s="49"/>
      <c r="D16" s="49"/>
      <c r="E16" s="49"/>
      <c r="F16" s="49"/>
      <c r="G16" s="49"/>
      <c r="H16" s="49"/>
      <c r="I16" s="49"/>
      <c r="J16" s="49"/>
      <c r="K16" s="49"/>
      <c r="L16" s="49"/>
      <c r="M16" s="133" t="s">
        <v>6</v>
      </c>
      <c r="N16" s="332" t="str">
        <f aca="false">'Data Entry Form'!I3</f>
        <v>Date Here</v>
      </c>
      <c r="O16" s="332"/>
    </row>
    <row r="17" customFormat="false" ht="18" hidden="false" customHeight="true" outlineLevel="0" collapsed="false">
      <c r="A17" s="333" t="s">
        <v>1</v>
      </c>
      <c r="B17" s="334" t="str">
        <f aca="false">'Data Entry Form'!B4</f>
        <v>Name Here</v>
      </c>
      <c r="C17" s="334"/>
      <c r="D17" s="334"/>
      <c r="E17" s="334"/>
      <c r="F17" s="334"/>
      <c r="G17" s="334"/>
      <c r="H17" s="334"/>
      <c r="I17" s="335" t="s">
        <v>142</v>
      </c>
      <c r="J17" s="335"/>
      <c r="K17" s="336" t="str">
        <f aca="false">'Data Entry Form'!G4</f>
        <v>Age here</v>
      </c>
      <c r="L17" s="336"/>
      <c r="M17" s="333" t="s">
        <v>144</v>
      </c>
      <c r="N17" s="336" t="str">
        <f aca="false">'Data Entry Form'!I4</f>
        <v>Gender</v>
      </c>
      <c r="O17" s="336"/>
      <c r="P17" s="33"/>
      <c r="Q17" s="33"/>
      <c r="R17" s="33"/>
      <c r="S17" s="33"/>
      <c r="T17" s="33"/>
      <c r="U17" s="33"/>
      <c r="V17" s="33"/>
      <c r="W17" s="33"/>
      <c r="X17" s="33"/>
      <c r="Y17" s="33"/>
      <c r="Z17" s="33"/>
    </row>
    <row r="18" customFormat="false" ht="12.75" hidden="false" customHeight="true" outlineLevel="0" collapsed="false">
      <c r="A18" s="333" t="s">
        <v>146</v>
      </c>
      <c r="B18" s="337" t="str">
        <f aca="false">'Data Entry Form'!B5</f>
        <v>Department</v>
      </c>
      <c r="C18" s="337"/>
      <c r="D18" s="337"/>
      <c r="E18" s="337"/>
      <c r="F18" s="337"/>
      <c r="G18" s="337"/>
      <c r="H18" s="337"/>
      <c r="I18" s="333" t="s">
        <v>325</v>
      </c>
      <c r="J18" s="333"/>
      <c r="K18" s="338" t="str">
        <f aca="false">'Data Entry Form'!G5</f>
        <v>Reg No Here</v>
      </c>
      <c r="L18" s="338"/>
      <c r="M18" s="338"/>
      <c r="N18" s="338"/>
      <c r="O18" s="338"/>
    </row>
    <row r="19" customFormat="false" ht="12.75" hidden="false" customHeight="true" outlineLevel="0" collapsed="false">
      <c r="A19" s="333" t="s">
        <v>149</v>
      </c>
      <c r="B19" s="339" t="str">
        <f aca="false">'Data Entry Form'!B6</f>
        <v>Diagnosis Here</v>
      </c>
      <c r="C19" s="339"/>
      <c r="D19" s="339"/>
      <c r="E19" s="339"/>
      <c r="F19" s="339"/>
      <c r="G19" s="339"/>
      <c r="H19" s="339"/>
      <c r="I19" s="339"/>
      <c r="J19" s="49"/>
      <c r="K19" s="49"/>
      <c r="L19" s="49"/>
      <c r="M19" s="49"/>
      <c r="N19" s="49"/>
      <c r="O19" s="49"/>
    </row>
    <row r="20" customFormat="false" ht="12.75" hidden="false" customHeight="true" outlineLevel="0" collapsed="false">
      <c r="A20" s="333" t="s">
        <v>151</v>
      </c>
      <c r="B20" s="337" t="str">
        <f aca="false">'Data Entry Form'!B7</f>
        <v>Address Here</v>
      </c>
      <c r="C20" s="337"/>
      <c r="D20" s="337"/>
      <c r="E20" s="337"/>
      <c r="F20" s="337"/>
      <c r="G20" s="337"/>
      <c r="H20" s="337"/>
      <c r="I20" s="337"/>
      <c r="J20" s="49"/>
      <c r="K20" s="49"/>
      <c r="L20" s="49"/>
      <c r="M20" s="49"/>
      <c r="N20" s="49"/>
      <c r="O20" s="49"/>
    </row>
    <row r="21" customFormat="false" ht="12.75" hidden="false" customHeight="true" outlineLevel="0" collapsed="false">
      <c r="A21" s="333"/>
      <c r="B21" s="337" t="str">
        <f aca="false">'Data Entry Form'!B8</f>
        <v>Address Here</v>
      </c>
      <c r="C21" s="337"/>
      <c r="D21" s="337"/>
      <c r="E21" s="337"/>
      <c r="F21" s="337"/>
      <c r="G21" s="337"/>
      <c r="H21" s="337"/>
      <c r="I21" s="337"/>
      <c r="J21" s="49"/>
      <c r="K21" s="49"/>
      <c r="L21" s="49"/>
      <c r="M21" s="49"/>
      <c r="N21" s="49"/>
      <c r="O21" s="49"/>
    </row>
    <row r="22" customFormat="false" ht="13.5" hidden="false" customHeight="true" outlineLevel="0" collapsed="false"/>
    <row r="23" customFormat="false" ht="13.5" hidden="false" customHeight="true" outlineLevel="0" collapsed="false">
      <c r="N23" s="340"/>
    </row>
    <row r="24" customFormat="false" ht="13.5" hidden="false" customHeight="true" outlineLevel="0" collapsed="false">
      <c r="N24" s="340"/>
    </row>
    <row r="25" customFormat="false" ht="13.5" hidden="false" customHeight="true" outlineLevel="0" collapsed="false">
      <c r="N25" s="340"/>
    </row>
    <row r="26" customFormat="false" ht="13.5" hidden="false" customHeight="true" outlineLevel="0" collapsed="false">
      <c r="N26" s="340"/>
    </row>
    <row r="27" customFormat="false" ht="13.5" hidden="false" customHeight="true" outlineLevel="0" collapsed="false">
      <c r="N27" s="341" t="s">
        <v>251</v>
      </c>
      <c r="O27" s="341"/>
    </row>
    <row r="28" customFormat="false" ht="13.5" hidden="false" customHeight="true" outlineLevel="0" collapsed="false">
      <c r="N28" s="340"/>
    </row>
    <row r="29" customFormat="false" ht="15" hidden="false" customHeight="true" outlineLevel="0" collapsed="false">
      <c r="A29" s="33" t="s">
        <v>326</v>
      </c>
      <c r="B29" s="33"/>
      <c r="C29" s="33"/>
      <c r="D29" s="33"/>
      <c r="E29" s="33"/>
      <c r="F29" s="33"/>
      <c r="G29" s="33"/>
      <c r="H29" s="33"/>
      <c r="I29" s="33"/>
      <c r="J29" s="33"/>
      <c r="K29" s="33"/>
      <c r="L29" s="33"/>
      <c r="M29" s="341" t="s">
        <v>327</v>
      </c>
      <c r="N29" s="341"/>
      <c r="O29" s="341"/>
      <c r="P29" s="33"/>
      <c r="Q29" s="33"/>
      <c r="R29" s="33"/>
      <c r="S29" s="33"/>
      <c r="T29" s="33"/>
      <c r="U29" s="33"/>
      <c r="V29" s="33"/>
      <c r="W29" s="33"/>
      <c r="X29" s="33"/>
      <c r="Y29" s="33"/>
      <c r="Z29" s="33"/>
    </row>
    <row r="30" customFormat="false" ht="16.5" hidden="false" customHeight="true" outlineLevel="0" collapsed="false">
      <c r="A30" s="326" t="s">
        <v>320</v>
      </c>
      <c r="B30" s="326"/>
      <c r="C30" s="326"/>
      <c r="D30" s="326"/>
      <c r="E30" s="326"/>
      <c r="F30" s="326"/>
      <c r="G30" s="326"/>
      <c r="H30" s="326"/>
      <c r="I30" s="326"/>
      <c r="J30" s="326"/>
      <c r="K30" s="326"/>
      <c r="L30" s="326"/>
      <c r="M30" s="326"/>
      <c r="N30" s="326"/>
      <c r="O30" s="326"/>
    </row>
    <row r="31" customFormat="false" ht="12.75" hidden="false" customHeight="true" outlineLevel="0" collapsed="false">
      <c r="A31" s="327" t="s">
        <v>321</v>
      </c>
      <c r="B31" s="327"/>
      <c r="C31" s="327"/>
      <c r="D31" s="327"/>
      <c r="E31" s="327"/>
      <c r="F31" s="327"/>
      <c r="G31" s="327"/>
      <c r="H31" s="327"/>
      <c r="I31" s="327"/>
      <c r="J31" s="327"/>
      <c r="K31" s="327"/>
      <c r="L31" s="327"/>
      <c r="M31" s="327"/>
      <c r="N31" s="327"/>
      <c r="O31" s="327"/>
    </row>
    <row r="32" customFormat="false" ht="12.75" hidden="false" customHeight="true" outlineLevel="0" collapsed="false">
      <c r="A32" s="328" t="s">
        <v>322</v>
      </c>
      <c r="B32" s="328"/>
      <c r="C32" s="328"/>
      <c r="D32" s="328"/>
      <c r="E32" s="328"/>
      <c r="F32" s="328"/>
      <c r="G32" s="328"/>
      <c r="H32" s="328"/>
      <c r="I32" s="328"/>
      <c r="J32" s="328"/>
      <c r="K32" s="328"/>
      <c r="L32" s="328"/>
      <c r="M32" s="328"/>
      <c r="N32" s="328"/>
      <c r="O32" s="328"/>
    </row>
    <row r="33" customFormat="false" ht="16.5" hidden="false" customHeight="true" outlineLevel="0" collapsed="false">
      <c r="A33" s="342" t="s">
        <v>328</v>
      </c>
    </row>
    <row r="34" customFormat="false" ht="18" hidden="false" customHeight="true" outlineLevel="0" collapsed="false">
      <c r="A34" s="333" t="s">
        <v>1</v>
      </c>
      <c r="B34" s="334" t="str">
        <f aca="false">B17</f>
        <v>Name Here</v>
      </c>
      <c r="C34" s="334"/>
      <c r="D34" s="334"/>
      <c r="E34" s="334"/>
      <c r="F34" s="334"/>
      <c r="G34" s="334"/>
      <c r="H34" s="334"/>
      <c r="I34" s="333" t="s">
        <v>325</v>
      </c>
      <c r="J34" s="333"/>
      <c r="K34" s="338" t="str">
        <f aca="false">K18</f>
        <v>Reg No Here</v>
      </c>
      <c r="L34" s="338"/>
      <c r="M34" s="338"/>
      <c r="N34" s="338"/>
      <c r="O34" s="338"/>
      <c r="P34" s="33"/>
      <c r="Q34" s="33"/>
      <c r="R34" s="33"/>
      <c r="S34" s="33"/>
      <c r="T34" s="33"/>
      <c r="U34" s="33"/>
      <c r="V34" s="33"/>
      <c r="W34" s="33"/>
      <c r="X34" s="33"/>
    </row>
    <row r="35" customFormat="false" ht="12.75" hidden="false" customHeight="true" outlineLevel="0" collapsed="false"/>
    <row r="36" customFormat="false" ht="17.25" hidden="false" customHeight="true" outlineLevel="0" collapsed="false">
      <c r="A36" s="343" t="s">
        <v>329</v>
      </c>
      <c r="B36" s="343"/>
      <c r="C36" s="343"/>
      <c r="D36" s="343"/>
      <c r="E36" s="343"/>
      <c r="F36" s="343"/>
      <c r="G36" s="343"/>
      <c r="H36" s="343"/>
      <c r="I36" s="343"/>
      <c r="J36" s="343"/>
      <c r="K36" s="343"/>
      <c r="L36" s="343"/>
      <c r="M36" s="343"/>
      <c r="N36" s="343"/>
      <c r="O36" s="343"/>
    </row>
    <row r="37" customFormat="false" ht="17.25" hidden="false" customHeight="true" outlineLevel="0" collapsed="false">
      <c r="A37" s="344" t="s">
        <v>330</v>
      </c>
      <c r="B37" s="344"/>
      <c r="C37" s="344"/>
      <c r="D37" s="345"/>
      <c r="E37" s="345"/>
      <c r="F37" s="345"/>
      <c r="G37" s="345"/>
      <c r="H37" s="345"/>
      <c r="I37" s="345"/>
      <c r="J37" s="345"/>
      <c r="K37" s="345"/>
      <c r="L37" s="345"/>
      <c r="M37" s="345"/>
      <c r="N37" s="345"/>
      <c r="O37" s="345"/>
    </row>
    <row r="38" customFormat="false" ht="23.25" hidden="false" customHeight="true" outlineLevel="0" collapsed="false">
      <c r="A38" s="346" t="s">
        <v>255</v>
      </c>
      <c r="B38" s="346" t="s">
        <v>331</v>
      </c>
      <c r="C38" s="347" t="s">
        <v>160</v>
      </c>
      <c r="D38" s="347" t="s">
        <v>161</v>
      </c>
      <c r="E38" s="347" t="s">
        <v>162</v>
      </c>
      <c r="F38" s="347" t="s">
        <v>163</v>
      </c>
      <c r="G38" s="347" t="s">
        <v>164</v>
      </c>
      <c r="H38" s="348" t="s">
        <v>332</v>
      </c>
      <c r="I38" s="348"/>
      <c r="J38" s="349" t="s">
        <v>333</v>
      </c>
      <c r="K38" s="349"/>
      <c r="L38" s="350" t="s">
        <v>334</v>
      </c>
      <c r="M38" s="350"/>
      <c r="N38" s="351" t="s">
        <v>335</v>
      </c>
      <c r="O38" s="351"/>
    </row>
    <row r="39" customFormat="false" ht="12.75" hidden="false" customHeight="true" outlineLevel="0" collapsed="false">
      <c r="A39" s="352" t="s">
        <v>336</v>
      </c>
      <c r="B39" s="353" t="s">
        <v>8</v>
      </c>
      <c r="C39" s="354" t="n">
        <f aca="false">'Data Entry Form'!F12</f>
        <v>180</v>
      </c>
      <c r="D39" s="355" t="n">
        <f aca="false">'Data Entry Form'!G12</f>
        <v>180</v>
      </c>
      <c r="E39" s="355" t="n">
        <f aca="false">'Data Entry Form'!H12</f>
        <v>180</v>
      </c>
      <c r="F39" s="356" t="n">
        <f aca="false">'Data Entry Form'!I12</f>
        <v>0</v>
      </c>
      <c r="G39" s="356" t="n">
        <f aca="false">'Data Entry Form'!J12</f>
        <v>0</v>
      </c>
      <c r="H39" s="357"/>
      <c r="I39" s="357" t="s">
        <v>337</v>
      </c>
      <c r="J39" s="358"/>
      <c r="K39" s="357"/>
      <c r="L39" s="359" t="n">
        <f aca="false">'Data Entry Form'!I89</f>
        <v>0</v>
      </c>
      <c r="M39" s="359" t="n">
        <f aca="false">'Data Entry Form'!J89</f>
        <v>0</v>
      </c>
      <c r="N39" s="360" t="n">
        <f aca="false">'Data Entry Form'!C156</f>
        <v>0</v>
      </c>
      <c r="O39" s="360" t="n">
        <f aca="false">'Data Entry Form'!F156</f>
        <v>0</v>
      </c>
    </row>
    <row r="40" customFormat="false" ht="12.75" hidden="false" customHeight="true" outlineLevel="0" collapsed="false">
      <c r="A40" s="352"/>
      <c r="B40" s="353" t="s">
        <v>11</v>
      </c>
      <c r="C40" s="354" t="n">
        <f aca="false">'Data Entry Form'!F13</f>
        <v>50</v>
      </c>
      <c r="D40" s="355" t="n">
        <f aca="false">'Data Entry Form'!G13</f>
        <v>50</v>
      </c>
      <c r="E40" s="355" t="n">
        <f aca="false">'Data Entry Form'!H13</f>
        <v>50</v>
      </c>
      <c r="F40" s="356" t="n">
        <f aca="false">'Data Entry Form'!I13</f>
        <v>0</v>
      </c>
      <c r="G40" s="356" t="n">
        <f aca="false">'Data Entry Form'!J13</f>
        <v>0</v>
      </c>
      <c r="H40" s="357"/>
      <c r="I40" s="357"/>
      <c r="J40" s="358"/>
      <c r="K40" s="357"/>
      <c r="L40" s="359"/>
      <c r="M40" s="359"/>
      <c r="N40" s="359"/>
      <c r="O40" s="359"/>
    </row>
    <row r="41" customFormat="false" ht="12.75" hidden="false" customHeight="true" outlineLevel="0" collapsed="false">
      <c r="A41" s="352"/>
      <c r="B41" s="353" t="s">
        <v>13</v>
      </c>
      <c r="C41" s="354" t="n">
        <f aca="false">'Data Entry Form'!F14</f>
        <v>180</v>
      </c>
      <c r="D41" s="355" t="n">
        <f aca="false">'Data Entry Form'!G14</f>
        <v>180</v>
      </c>
      <c r="E41" s="355" t="n">
        <f aca="false">'Data Entry Form'!H14</f>
        <v>180</v>
      </c>
      <c r="F41" s="356" t="n">
        <f aca="false">'Data Entry Form'!I14</f>
        <v>0</v>
      </c>
      <c r="G41" s="356" t="n">
        <f aca="false">'Data Entry Form'!J14</f>
        <v>0</v>
      </c>
      <c r="H41" s="357"/>
      <c r="I41" s="357"/>
      <c r="J41" s="358"/>
      <c r="K41" s="357"/>
      <c r="L41" s="359"/>
      <c r="M41" s="359"/>
      <c r="N41" s="359"/>
      <c r="O41" s="359"/>
    </row>
    <row r="42" customFormat="false" ht="12.75" hidden="false" customHeight="true" outlineLevel="0" collapsed="false">
      <c r="A42" s="352"/>
      <c r="B42" s="353" t="s">
        <v>15</v>
      </c>
      <c r="C42" s="354" t="n">
        <f aca="false">'Data Entry Form'!F15</f>
        <v>50</v>
      </c>
      <c r="D42" s="355" t="n">
        <f aca="false">'Data Entry Form'!G15</f>
        <v>50</v>
      </c>
      <c r="E42" s="355" t="n">
        <f aca="false">'Data Entry Form'!H15</f>
        <v>50</v>
      </c>
      <c r="F42" s="356" t="n">
        <f aca="false">'Data Entry Form'!I15</f>
        <v>0</v>
      </c>
      <c r="G42" s="356" t="n">
        <f aca="false">'Data Entry Form'!J15</f>
        <v>0</v>
      </c>
      <c r="H42" s="361" t="n">
        <f aca="false">'Data Entry Form'!I18</f>
        <v>0</v>
      </c>
      <c r="I42" s="361" t="n">
        <f aca="false">'Data Entry Form'!J18</f>
        <v>0</v>
      </c>
      <c r="J42" s="362" t="n">
        <f aca="false">'Data Entry Form'!I20</f>
        <v>0</v>
      </c>
      <c r="K42" s="363" t="n">
        <f aca="false">'Data Entry Form'!J20</f>
        <v>0</v>
      </c>
      <c r="L42" s="359"/>
      <c r="M42" s="359"/>
      <c r="N42" s="359"/>
      <c r="O42" s="359"/>
    </row>
    <row r="43" customFormat="false" ht="12.75" hidden="false" customHeight="true" outlineLevel="0" collapsed="false">
      <c r="A43" s="352"/>
      <c r="B43" s="353" t="s">
        <v>338</v>
      </c>
      <c r="C43" s="354" t="n">
        <f aca="false">'Data Entry Form'!F16</f>
        <v>80</v>
      </c>
      <c r="D43" s="355" t="n">
        <f aca="false">'Data Entry Form'!G16</f>
        <v>80</v>
      </c>
      <c r="E43" s="355" t="n">
        <f aca="false">'Data Entry Form'!H16</f>
        <v>80</v>
      </c>
      <c r="F43" s="356" t="n">
        <f aca="false">'Data Entry Form'!I16</f>
        <v>0</v>
      </c>
      <c r="G43" s="356" t="n">
        <f aca="false">'Data Entry Form'!J16</f>
        <v>0</v>
      </c>
      <c r="H43" s="357"/>
      <c r="I43" s="357"/>
      <c r="J43" s="358"/>
      <c r="K43" s="357"/>
      <c r="L43" s="359"/>
      <c r="M43" s="359"/>
      <c r="N43" s="359"/>
      <c r="O43" s="359"/>
    </row>
    <row r="44" customFormat="false" ht="12.75" hidden="false" customHeight="true" outlineLevel="0" collapsed="false">
      <c r="A44" s="352"/>
      <c r="B44" s="353" t="s">
        <v>339</v>
      </c>
      <c r="C44" s="354" t="n">
        <f aca="false">'Data Entry Form'!F17</f>
        <v>90</v>
      </c>
      <c r="D44" s="355" t="n">
        <f aca="false">'Data Entry Form'!G17</f>
        <v>90</v>
      </c>
      <c r="E44" s="355" t="n">
        <f aca="false">'Data Entry Form'!H17</f>
        <v>90</v>
      </c>
      <c r="F44" s="356" t="n">
        <f aca="false">'Data Entry Form'!I17</f>
        <v>0</v>
      </c>
      <c r="G44" s="356" t="n">
        <f aca="false">'Data Entry Form'!J17</f>
        <v>0</v>
      </c>
      <c r="H44" s="357"/>
      <c r="I44" s="357"/>
      <c r="J44" s="358"/>
      <c r="K44" s="357"/>
      <c r="L44" s="359"/>
      <c r="M44" s="359"/>
      <c r="N44" s="359"/>
      <c r="O44" s="359"/>
    </row>
    <row r="45" customFormat="false" ht="12.75" hidden="false" customHeight="true" outlineLevel="0" collapsed="false">
      <c r="J45" s="358"/>
      <c r="L45" s="359"/>
      <c r="M45" s="359"/>
      <c r="N45" s="359"/>
      <c r="O45" s="359"/>
    </row>
    <row r="46" customFormat="false" ht="21.2" hidden="false" customHeight="true" outlineLevel="0" collapsed="false">
      <c r="A46" s="352" t="s">
        <v>340</v>
      </c>
      <c r="B46" s="353" t="s">
        <v>169</v>
      </c>
      <c r="C46" s="364" t="n">
        <f aca="false">'Data Entry Form'!F21</f>
        <v>150</v>
      </c>
      <c r="D46" s="365" t="n">
        <f aca="false">'Data Entry Form'!G21</f>
        <v>150</v>
      </c>
      <c r="E46" s="365" t="n">
        <f aca="false">'Data Entry Form'!H21</f>
        <v>150</v>
      </c>
      <c r="F46" s="366" t="n">
        <f aca="false">'Data Entry Form'!I21</f>
        <v>0</v>
      </c>
      <c r="G46" s="366" t="n">
        <f aca="false">'Data Entry Form'!J21</f>
        <v>0</v>
      </c>
      <c r="H46" s="367"/>
      <c r="I46" s="367"/>
      <c r="J46" s="367"/>
      <c r="K46" s="367"/>
      <c r="L46" s="359"/>
      <c r="M46" s="359"/>
      <c r="N46" s="359"/>
      <c r="O46" s="359"/>
    </row>
    <row r="47" customFormat="false" ht="12.75" hidden="false" customHeight="true" outlineLevel="0" collapsed="false">
      <c r="A47" s="352"/>
      <c r="B47" s="353" t="s">
        <v>27</v>
      </c>
      <c r="C47" s="364" t="n">
        <f aca="false">'Data Entry Form'!F22</f>
        <v>80</v>
      </c>
      <c r="D47" s="365" t="n">
        <f aca="false">'Data Entry Form'!G22</f>
        <v>80</v>
      </c>
      <c r="E47" s="365" t="n">
        <f aca="false">'Data Entry Form'!H22</f>
        <v>80</v>
      </c>
      <c r="F47" s="366" t="n">
        <f aca="false">'Data Entry Form'!I22</f>
        <v>0</v>
      </c>
      <c r="G47" s="366" t="n">
        <f aca="false">'Data Entry Form'!J22</f>
        <v>0</v>
      </c>
      <c r="H47" s="361" t="n">
        <f aca="false">'Data Entry Form'!I24</f>
        <v>0</v>
      </c>
      <c r="I47" s="368" t="n">
        <f aca="false">'Data Entry Form'!J24</f>
        <v>0</v>
      </c>
      <c r="J47" s="369" t="n">
        <f aca="false">'Data Entry Form'!I26</f>
        <v>0</v>
      </c>
      <c r="K47" s="369" t="n">
        <f aca="false">'Data Entry Form'!J26</f>
        <v>0</v>
      </c>
      <c r="L47" s="359"/>
      <c r="M47" s="359"/>
      <c r="N47" s="359"/>
      <c r="O47" s="359"/>
    </row>
    <row r="48" customFormat="false" ht="12.75" hidden="false" customHeight="true" outlineLevel="0" collapsed="false">
      <c r="A48" s="352"/>
      <c r="B48" s="353" t="s">
        <v>30</v>
      </c>
      <c r="C48" s="364" t="n">
        <f aca="false">'Data Entry Form'!F23</f>
        <v>85</v>
      </c>
      <c r="D48" s="365" t="n">
        <f aca="false">'Data Entry Form'!G23</f>
        <v>85</v>
      </c>
      <c r="E48" s="365" t="n">
        <f aca="false">'Data Entry Form'!H23</f>
        <v>85</v>
      </c>
      <c r="F48" s="366" t="n">
        <f aca="false">'Data Entry Form'!I23</f>
        <v>0</v>
      </c>
      <c r="G48" s="366" t="n">
        <f aca="false">'Data Entry Form'!J23</f>
        <v>0</v>
      </c>
      <c r="H48" s="367"/>
      <c r="I48" s="367"/>
      <c r="J48" s="367"/>
      <c r="K48" s="367"/>
      <c r="L48" s="359"/>
      <c r="M48" s="359"/>
      <c r="N48" s="359"/>
      <c r="O48" s="359"/>
    </row>
    <row r="49" customFormat="false" ht="12.75" hidden="false" customHeight="true" outlineLevel="0" collapsed="false">
      <c r="L49" s="359"/>
      <c r="M49" s="359"/>
      <c r="N49" s="359"/>
      <c r="O49" s="359"/>
    </row>
    <row r="50" customFormat="false" ht="12.75" hidden="false" customHeight="true" outlineLevel="0" collapsed="false">
      <c r="A50" s="370" t="s">
        <v>341</v>
      </c>
      <c r="B50" s="353" t="s">
        <v>8</v>
      </c>
      <c r="C50" s="364" t="n">
        <f aca="false">'Data Entry Form'!F27</f>
        <v>80</v>
      </c>
      <c r="D50" s="365" t="n">
        <f aca="false">'Data Entry Form'!G27</f>
        <v>80</v>
      </c>
      <c r="E50" s="365" t="n">
        <f aca="false">'Data Entry Form'!H27</f>
        <v>80</v>
      </c>
      <c r="F50" s="366" t="n">
        <f aca="false">'Data Entry Form'!I27</f>
        <v>0</v>
      </c>
      <c r="G50" s="366" t="n">
        <f aca="false">'Data Entry Form'!J27</f>
        <v>0</v>
      </c>
      <c r="L50" s="359"/>
      <c r="M50" s="359"/>
      <c r="N50" s="359"/>
      <c r="O50" s="359"/>
    </row>
    <row r="51" customFormat="false" ht="12.75" hidden="false" customHeight="true" outlineLevel="0" collapsed="false">
      <c r="A51" s="370"/>
      <c r="B51" s="353" t="s">
        <v>11</v>
      </c>
      <c r="C51" s="364" t="n">
        <f aca="false">'Data Entry Form'!F28</f>
        <v>70</v>
      </c>
      <c r="D51" s="365" t="n">
        <f aca="false">'Data Entry Form'!G28</f>
        <v>70</v>
      </c>
      <c r="E51" s="365" t="n">
        <f aca="false">'Data Entry Form'!H28</f>
        <v>70</v>
      </c>
      <c r="F51" s="366" t="n">
        <f aca="false">'Data Entry Form'!I28</f>
        <v>0</v>
      </c>
      <c r="G51" s="366" t="n">
        <f aca="false">'Data Entry Form'!J28</f>
        <v>0</v>
      </c>
      <c r="L51" s="359"/>
      <c r="M51" s="359"/>
      <c r="N51" s="359"/>
      <c r="O51" s="359"/>
    </row>
    <row r="52" customFormat="false" ht="12.75" hidden="false" customHeight="true" outlineLevel="0" collapsed="false">
      <c r="A52" s="370"/>
      <c r="B52" s="353" t="s">
        <v>37</v>
      </c>
      <c r="C52" s="364" t="n">
        <f aca="false">'Data Entry Form'!F29</f>
        <v>20</v>
      </c>
      <c r="D52" s="365" t="n">
        <f aca="false">'Data Entry Form'!G29</f>
        <v>20</v>
      </c>
      <c r="E52" s="365" t="n">
        <f aca="false">'Data Entry Form'!H29</f>
        <v>20</v>
      </c>
      <c r="F52" s="366" t="n">
        <f aca="false">'Data Entry Form'!I29</f>
        <v>0</v>
      </c>
      <c r="G52" s="366" t="n">
        <f aca="false">'Data Entry Form'!J29</f>
        <v>0</v>
      </c>
      <c r="H52" s="361" t="n">
        <f aca="false">'Data Entry Form'!I31</f>
        <v>0</v>
      </c>
      <c r="I52" s="361" t="n">
        <f aca="false">'Data Entry Form'!J31</f>
        <v>0</v>
      </c>
      <c r="J52" s="371" t="n">
        <f aca="false">'Data Entry Form'!I33</f>
        <v>0</v>
      </c>
      <c r="K52" s="371" t="n">
        <f aca="false">'Data Entry Form'!J33</f>
        <v>0</v>
      </c>
      <c r="L52" s="359"/>
      <c r="M52" s="359"/>
      <c r="N52" s="359"/>
      <c r="O52" s="359"/>
    </row>
    <row r="53" customFormat="false" ht="12.75" hidden="false" customHeight="true" outlineLevel="0" collapsed="false">
      <c r="A53" s="370"/>
      <c r="B53" s="353" t="s">
        <v>40</v>
      </c>
      <c r="C53" s="364" t="n">
        <f aca="false">'Data Entry Form'!F30</f>
        <v>50</v>
      </c>
      <c r="D53" s="365" t="n">
        <f aca="false">'Data Entry Form'!G30</f>
        <v>50</v>
      </c>
      <c r="E53" s="365" t="n">
        <f aca="false">'Data Entry Form'!H30</f>
        <v>50</v>
      </c>
      <c r="F53" s="366" t="n">
        <f aca="false">'Data Entry Form'!I30</f>
        <v>0</v>
      </c>
      <c r="G53" s="366" t="n">
        <f aca="false">'Data Entry Form'!J30</f>
        <v>0</v>
      </c>
      <c r="L53" s="359"/>
      <c r="M53" s="359"/>
      <c r="N53" s="359"/>
      <c r="O53" s="359"/>
    </row>
    <row r="54" customFormat="false" ht="12.75" hidden="false" customHeight="true" outlineLevel="0" collapsed="false">
      <c r="L54" s="359"/>
      <c r="M54" s="359"/>
      <c r="N54" s="359"/>
      <c r="O54" s="359"/>
    </row>
    <row r="55" customFormat="false" ht="28.5" hidden="false" customHeight="true" outlineLevel="0" collapsed="false">
      <c r="A55" s="372" t="s">
        <v>157</v>
      </c>
      <c r="B55" s="373" t="s">
        <v>158</v>
      </c>
      <c r="C55" s="373"/>
      <c r="D55" s="373" t="s">
        <v>342</v>
      </c>
      <c r="E55" s="373" t="s">
        <v>342</v>
      </c>
      <c r="F55" s="346" t="s">
        <v>343</v>
      </c>
      <c r="G55" s="346" t="s">
        <v>344</v>
      </c>
      <c r="H55" s="346" t="s">
        <v>345</v>
      </c>
      <c r="I55" s="346" t="s">
        <v>346</v>
      </c>
      <c r="J55" s="349" t="s">
        <v>333</v>
      </c>
      <c r="K55" s="349"/>
      <c r="L55" s="359"/>
      <c r="M55" s="359"/>
      <c r="N55" s="359"/>
      <c r="O55" s="359"/>
    </row>
    <row r="56" customFormat="false" ht="12.75" hidden="false" customHeight="true" outlineLevel="0" collapsed="false">
      <c r="A56" s="370" t="s">
        <v>347</v>
      </c>
      <c r="B56" s="353" t="s">
        <v>348</v>
      </c>
      <c r="C56" s="353"/>
      <c r="D56" s="374" t="n">
        <f aca="false">'Data Entry Form'!I56</f>
        <v>0</v>
      </c>
      <c r="E56" s="374" t="n">
        <f aca="false">'Data Entry Form'!J56</f>
        <v>0</v>
      </c>
      <c r="F56" s="375" t="n">
        <f aca="false">'Data Entry Form'!I57</f>
        <v>0</v>
      </c>
      <c r="G56" s="375" t="n">
        <f aca="false">'Data Entry Form'!J57</f>
        <v>0</v>
      </c>
      <c r="H56" s="357"/>
      <c r="I56" s="357" t="s">
        <v>337</v>
      </c>
      <c r="J56" s="358"/>
      <c r="K56" s="357"/>
      <c r="L56" s="359"/>
      <c r="M56" s="359"/>
      <c r="N56" s="359"/>
      <c r="O56" s="359"/>
    </row>
    <row r="57" customFormat="false" ht="12.75" hidden="false" customHeight="true" outlineLevel="0" collapsed="false">
      <c r="A57" s="370"/>
      <c r="B57" s="353" t="s">
        <v>349</v>
      </c>
      <c r="C57" s="353"/>
      <c r="D57" s="374" t="n">
        <f aca="false">'Data Entry Form'!I63</f>
        <v>0</v>
      </c>
      <c r="E57" s="374" t="n">
        <f aca="false">'Data Entry Form'!J63</f>
        <v>0</v>
      </c>
      <c r="F57" s="375" t="n">
        <f aca="false">'Data Entry Form'!I64</f>
        <v>0</v>
      </c>
      <c r="G57" s="375" t="n">
        <f aca="false">'Data Entry Form'!J64</f>
        <v>0</v>
      </c>
      <c r="H57" s="357"/>
      <c r="I57" s="357"/>
      <c r="J57" s="358"/>
      <c r="K57" s="357"/>
      <c r="L57" s="359"/>
      <c r="M57" s="359"/>
      <c r="N57" s="359"/>
      <c r="O57" s="359"/>
    </row>
    <row r="58" customFormat="false" ht="12.75" hidden="false" customHeight="true" outlineLevel="0" collapsed="false">
      <c r="A58" s="370"/>
      <c r="B58" s="353" t="s">
        <v>350</v>
      </c>
      <c r="C58" s="353"/>
      <c r="D58" s="374" t="n">
        <f aca="false">'Data Entry Form'!I70</f>
        <v>0</v>
      </c>
      <c r="E58" s="374" t="n">
        <f aca="false">'Data Entry Form'!J70</f>
        <v>0</v>
      </c>
      <c r="F58" s="375" t="n">
        <f aca="false">'Data Entry Form'!I71</f>
        <v>0</v>
      </c>
      <c r="G58" s="375" t="n">
        <f aca="false">'Data Entry Form'!J71</f>
        <v>0</v>
      </c>
      <c r="H58" s="361" t="n">
        <f aca="false">'Data Entry Form'!I86</f>
        <v>0</v>
      </c>
      <c r="I58" s="361" t="n">
        <f aca="false">'Data Entry Form'!J86</f>
        <v>0</v>
      </c>
      <c r="J58" s="362" t="n">
        <f aca="false">'Data Entry Form'!I88</f>
        <v>0</v>
      </c>
      <c r="K58" s="362" t="n">
        <f aca="false">'Data Entry Form'!J88</f>
        <v>0</v>
      </c>
      <c r="L58" s="359"/>
      <c r="M58" s="359"/>
      <c r="N58" s="359"/>
      <c r="O58" s="359"/>
    </row>
    <row r="59" customFormat="false" ht="12.75" hidden="false" customHeight="true" outlineLevel="0" collapsed="false">
      <c r="A59" s="370"/>
      <c r="B59" s="353" t="s">
        <v>351</v>
      </c>
      <c r="C59" s="353"/>
      <c r="D59" s="374" t="n">
        <f aca="false">'Data Entry Form'!I77</f>
        <v>0</v>
      </c>
      <c r="E59" s="374" t="n">
        <f aca="false">'Data Entry Form'!J77</f>
        <v>0</v>
      </c>
      <c r="F59" s="375" t="n">
        <f aca="false">'Data Entry Form'!I78</f>
        <v>0</v>
      </c>
      <c r="G59" s="375" t="n">
        <f aca="false">'Data Entry Form'!J78</f>
        <v>0</v>
      </c>
      <c r="H59" s="376"/>
      <c r="I59" s="376"/>
      <c r="J59" s="376"/>
      <c r="K59" s="376"/>
      <c r="L59" s="359"/>
      <c r="M59" s="359"/>
      <c r="N59" s="359"/>
      <c r="O59" s="359"/>
    </row>
    <row r="60" customFormat="false" ht="12.75" hidden="false" customHeight="true" outlineLevel="0" collapsed="false">
      <c r="A60" s="370"/>
      <c r="B60" s="353" t="s">
        <v>352</v>
      </c>
      <c r="C60" s="353"/>
      <c r="D60" s="374" t="n">
        <f aca="false">'Data Entry Form'!I84</f>
        <v>0</v>
      </c>
      <c r="E60" s="374" t="n">
        <f aca="false">'Data Entry Form'!J84</f>
        <v>0</v>
      </c>
      <c r="F60" s="375" t="n">
        <f aca="false">'Data Entry Form'!I85</f>
        <v>0</v>
      </c>
      <c r="G60" s="375" t="n">
        <f aca="false">'Data Entry Form'!J79</f>
        <v>0</v>
      </c>
      <c r="H60" s="357"/>
      <c r="I60" s="357"/>
      <c r="J60" s="358"/>
      <c r="K60" s="357"/>
      <c r="L60" s="359"/>
      <c r="M60" s="359"/>
      <c r="N60" s="360"/>
      <c r="O60" s="360"/>
    </row>
    <row r="61" customFormat="false" ht="12.75" hidden="false" customHeight="true" outlineLevel="0" collapsed="false">
      <c r="N61" s="360"/>
      <c r="O61" s="360"/>
    </row>
    <row r="62" customFormat="false" ht="17.25" hidden="false" customHeight="true" outlineLevel="0" collapsed="false">
      <c r="A62" s="377" t="s">
        <v>353</v>
      </c>
      <c r="B62" s="377"/>
      <c r="C62" s="377"/>
      <c r="D62" s="345"/>
      <c r="E62" s="345"/>
      <c r="F62" s="345"/>
      <c r="G62" s="345"/>
      <c r="H62" s="345"/>
      <c r="I62" s="345"/>
      <c r="J62" s="345"/>
      <c r="K62" s="345"/>
      <c r="L62" s="345"/>
      <c r="M62" s="345"/>
      <c r="N62" s="360"/>
      <c r="O62" s="360"/>
    </row>
    <row r="63" customFormat="false" ht="24.75" hidden="false" customHeight="true" outlineLevel="0" collapsed="false">
      <c r="A63" s="346" t="s">
        <v>255</v>
      </c>
      <c r="B63" s="346" t="s">
        <v>331</v>
      </c>
      <c r="C63" s="347" t="s">
        <v>160</v>
      </c>
      <c r="D63" s="347" t="s">
        <v>161</v>
      </c>
      <c r="E63" s="347" t="s">
        <v>162</v>
      </c>
      <c r="F63" s="347" t="s">
        <v>163</v>
      </c>
      <c r="G63" s="347" t="s">
        <v>164</v>
      </c>
      <c r="H63" s="348" t="s">
        <v>332</v>
      </c>
      <c r="I63" s="348"/>
      <c r="J63" s="349" t="s">
        <v>333</v>
      </c>
      <c r="K63" s="349"/>
      <c r="L63" s="350" t="s">
        <v>334</v>
      </c>
      <c r="M63" s="350"/>
      <c r="N63" s="360"/>
      <c r="O63" s="360"/>
    </row>
    <row r="64" customFormat="false" ht="12.75" hidden="false" customHeight="true" outlineLevel="0" collapsed="false">
      <c r="A64" s="352" t="s">
        <v>354</v>
      </c>
      <c r="B64" s="353" t="s">
        <v>8</v>
      </c>
      <c r="C64" s="354" t="n">
        <f aca="false">'Data Entry Form'!F98</f>
        <v>5</v>
      </c>
      <c r="D64" s="355" t="n">
        <f aca="false">'Data Entry Form'!G98</f>
        <v>5</v>
      </c>
      <c r="E64" s="355" t="n">
        <f aca="false">'Data Entry Form'!H98</f>
        <v>5</v>
      </c>
      <c r="F64" s="356" t="n">
        <f aca="false">'Data Entry Form'!I98</f>
        <v>0</v>
      </c>
      <c r="G64" s="356" t="n">
        <f aca="false">'Data Entry Form'!J98</f>
        <v>0</v>
      </c>
      <c r="H64" s="357"/>
      <c r="I64" s="357" t="s">
        <v>337</v>
      </c>
      <c r="J64" s="358"/>
      <c r="K64" s="357"/>
      <c r="L64" s="356" t="n">
        <f aca="false">'Data Entry Form'!I121</f>
        <v>0</v>
      </c>
      <c r="M64" s="356" t="n">
        <f aca="false">'Data Entry Form'!J121</f>
        <v>0</v>
      </c>
      <c r="N64" s="360"/>
      <c r="O64" s="360"/>
    </row>
    <row r="65" customFormat="false" ht="12.75" hidden="false" customHeight="true" outlineLevel="0" collapsed="false">
      <c r="A65" s="352"/>
      <c r="B65" s="353" t="s">
        <v>11</v>
      </c>
      <c r="C65" s="354" t="n">
        <f aca="false">'Data Entry Form'!F99</f>
        <v>5</v>
      </c>
      <c r="D65" s="355" t="n">
        <f aca="false">'Data Entry Form'!G99</f>
        <v>5</v>
      </c>
      <c r="E65" s="355" t="n">
        <f aca="false">'Data Entry Form'!H99</f>
        <v>5</v>
      </c>
      <c r="F65" s="356" t="n">
        <f aca="false">'Data Entry Form'!I99</f>
        <v>0</v>
      </c>
      <c r="G65" s="356" t="n">
        <f aca="false">'Data Entry Form'!J99</f>
        <v>0</v>
      </c>
      <c r="H65" s="357"/>
      <c r="I65" s="357"/>
      <c r="J65" s="358"/>
      <c r="K65" s="357"/>
      <c r="L65" s="356"/>
      <c r="M65" s="356"/>
      <c r="N65" s="356"/>
      <c r="O65" s="356"/>
    </row>
    <row r="66" customFormat="false" ht="12.75" hidden="false" customHeight="true" outlineLevel="0" collapsed="false">
      <c r="A66" s="352"/>
      <c r="B66" s="353" t="s">
        <v>13</v>
      </c>
      <c r="C66" s="354" t="n">
        <f aca="false">'Data Entry Form'!F100</f>
        <v>5</v>
      </c>
      <c r="D66" s="355" t="n">
        <f aca="false">'Data Entry Form'!G100</f>
        <v>5</v>
      </c>
      <c r="E66" s="355" t="n">
        <f aca="false">'Data Entry Form'!H100</f>
        <v>5</v>
      </c>
      <c r="F66" s="356" t="n">
        <f aca="false">'Data Entry Form'!I100</f>
        <v>0</v>
      </c>
      <c r="G66" s="356" t="n">
        <f aca="false">'Data Entry Form'!J100</f>
        <v>0</v>
      </c>
      <c r="H66" s="357"/>
      <c r="I66" s="357"/>
      <c r="J66" s="358"/>
      <c r="K66" s="357"/>
      <c r="L66" s="356"/>
      <c r="M66" s="356"/>
      <c r="N66" s="356"/>
      <c r="O66" s="356"/>
    </row>
    <row r="67" customFormat="false" ht="12.75" hidden="false" customHeight="true" outlineLevel="0" collapsed="false">
      <c r="A67" s="352"/>
      <c r="B67" s="353" t="s">
        <v>15</v>
      </c>
      <c r="C67" s="354" t="n">
        <f aca="false">'Data Entry Form'!F101</f>
        <v>5</v>
      </c>
      <c r="D67" s="355" t="n">
        <f aca="false">'Data Entry Form'!G101</f>
        <v>5</v>
      </c>
      <c r="E67" s="355" t="n">
        <f aca="false">'Data Entry Form'!H101</f>
        <v>5</v>
      </c>
      <c r="F67" s="356" t="n">
        <f aca="false">'Data Entry Form'!I101</f>
        <v>0</v>
      </c>
      <c r="G67" s="356" t="n">
        <f aca="false">'Data Entry Form'!J101</f>
        <v>0</v>
      </c>
      <c r="H67" s="361" t="n">
        <f aca="false">'Data Entry Form'!I104</f>
        <v>0</v>
      </c>
      <c r="I67" s="361" t="n">
        <f aca="false">'Data Entry Form'!J104</f>
        <v>0</v>
      </c>
      <c r="J67" s="362" t="n">
        <f aca="false">'Data Entry Form'!I106</f>
        <v>0</v>
      </c>
      <c r="K67" s="363" t="n">
        <f aca="false">'Data Entry Form'!J106</f>
        <v>0</v>
      </c>
      <c r="L67" s="356"/>
      <c r="M67" s="356"/>
      <c r="N67" s="356"/>
      <c r="O67" s="356"/>
    </row>
    <row r="68" customFormat="false" ht="12.75" hidden="false" customHeight="true" outlineLevel="0" collapsed="false">
      <c r="A68" s="352"/>
      <c r="B68" s="353" t="s">
        <v>338</v>
      </c>
      <c r="C68" s="354" t="n">
        <f aca="false">'Data Entry Form'!F102</f>
        <v>5</v>
      </c>
      <c r="D68" s="355" t="n">
        <f aca="false">'Data Entry Form'!G102</f>
        <v>5</v>
      </c>
      <c r="E68" s="355" t="n">
        <f aca="false">'Data Entry Form'!H102</f>
        <v>5</v>
      </c>
      <c r="F68" s="356" t="n">
        <f aca="false">'Data Entry Form'!I102</f>
        <v>0</v>
      </c>
      <c r="G68" s="356" t="n">
        <f aca="false">'Data Entry Form'!J102</f>
        <v>0</v>
      </c>
      <c r="H68" s="357"/>
      <c r="I68" s="357"/>
      <c r="J68" s="358"/>
      <c r="K68" s="357"/>
      <c r="L68" s="356"/>
      <c r="M68" s="356"/>
      <c r="N68" s="356"/>
      <c r="O68" s="356"/>
    </row>
    <row r="69" customFormat="false" ht="12.75" hidden="false" customHeight="true" outlineLevel="0" collapsed="false">
      <c r="A69" s="352"/>
      <c r="B69" s="353" t="s">
        <v>339</v>
      </c>
      <c r="C69" s="354" t="n">
        <f aca="false">'Data Entry Form'!F103</f>
        <v>5</v>
      </c>
      <c r="D69" s="355" t="n">
        <f aca="false">'Data Entry Form'!G103</f>
        <v>5</v>
      </c>
      <c r="E69" s="355" t="n">
        <f aca="false">'Data Entry Form'!H103</f>
        <v>5</v>
      </c>
      <c r="F69" s="356" t="n">
        <f aca="false">'Data Entry Form'!I103</f>
        <v>0</v>
      </c>
      <c r="G69" s="356" t="n">
        <f aca="false">'Data Entry Form'!J103</f>
        <v>0</v>
      </c>
      <c r="H69" s="357"/>
      <c r="I69" s="357"/>
      <c r="J69" s="358"/>
      <c r="K69" s="357"/>
      <c r="L69" s="356"/>
      <c r="M69" s="356"/>
      <c r="N69" s="356"/>
      <c r="O69" s="356"/>
    </row>
    <row r="70" customFormat="false" ht="12.75" hidden="false" customHeight="true" outlineLevel="0" collapsed="false">
      <c r="J70" s="358"/>
      <c r="L70" s="356"/>
      <c r="M70" s="356"/>
      <c r="N70" s="356"/>
      <c r="O70" s="356"/>
    </row>
    <row r="71" customFormat="false" ht="23.65" hidden="false" customHeight="true" outlineLevel="0" collapsed="false">
      <c r="A71" s="352" t="s">
        <v>355</v>
      </c>
      <c r="B71" s="353" t="s">
        <v>169</v>
      </c>
      <c r="C71" s="364" t="n">
        <f aca="false">'Data Entry Form'!F107</f>
        <v>5</v>
      </c>
      <c r="D71" s="365" t="n">
        <f aca="false">'Data Entry Form'!G107</f>
        <v>5</v>
      </c>
      <c r="E71" s="365" t="n">
        <f aca="false">'Data Entry Form'!H107</f>
        <v>5</v>
      </c>
      <c r="F71" s="366" t="n">
        <f aca="false">'Data Entry Form'!I107</f>
        <v>0</v>
      </c>
      <c r="G71" s="366" t="n">
        <f aca="false">'Data Entry Form'!J107</f>
        <v>0</v>
      </c>
      <c r="H71" s="367"/>
      <c r="I71" s="367"/>
      <c r="J71" s="367"/>
      <c r="K71" s="367"/>
      <c r="L71" s="356"/>
      <c r="M71" s="356"/>
      <c r="N71" s="356"/>
      <c r="O71" s="356"/>
    </row>
    <row r="72" customFormat="false" ht="12.75" hidden="false" customHeight="true" outlineLevel="0" collapsed="false">
      <c r="A72" s="352"/>
      <c r="B72" s="353" t="s">
        <v>27</v>
      </c>
      <c r="C72" s="364" t="n">
        <f aca="false">'Data Entry Form'!F108</f>
        <v>5</v>
      </c>
      <c r="D72" s="365" t="n">
        <f aca="false">'Data Entry Form'!G108</f>
        <v>5</v>
      </c>
      <c r="E72" s="365" t="n">
        <f aca="false">'Data Entry Form'!H108</f>
        <v>5</v>
      </c>
      <c r="F72" s="366" t="n">
        <f aca="false">'Data Entry Form'!I108</f>
        <v>0</v>
      </c>
      <c r="G72" s="366" t="n">
        <f aca="false">'Data Entry Form'!J108</f>
        <v>0</v>
      </c>
      <c r="H72" s="361" t="n">
        <f aca="false">'Data Entry Form'!I111</f>
        <v>0</v>
      </c>
      <c r="I72" s="361" t="n">
        <f aca="false">'Data Entry Form'!J111</f>
        <v>0</v>
      </c>
      <c r="J72" s="362" t="n">
        <f aca="false">'Data Entry Form'!I113</f>
        <v>0</v>
      </c>
      <c r="K72" s="362" t="n">
        <f aca="false">'Data Entry Form'!J113</f>
        <v>0</v>
      </c>
      <c r="L72" s="356"/>
      <c r="M72" s="356"/>
      <c r="N72" s="356"/>
      <c r="O72" s="356"/>
    </row>
    <row r="73" customFormat="false" ht="12.75" hidden="false" customHeight="true" outlineLevel="0" collapsed="false">
      <c r="A73" s="352"/>
      <c r="B73" s="353" t="s">
        <v>30</v>
      </c>
      <c r="C73" s="364" t="n">
        <f aca="false">'Data Entry Form'!F109</f>
        <v>5</v>
      </c>
      <c r="D73" s="365" t="n">
        <f aca="false">'Data Entry Form'!G109</f>
        <v>5</v>
      </c>
      <c r="E73" s="365" t="n">
        <f aca="false">'Data Entry Form'!H109</f>
        <v>5</v>
      </c>
      <c r="F73" s="366" t="n">
        <f aca="false">'Data Entry Form'!I109</f>
        <v>0</v>
      </c>
      <c r="G73" s="366" t="n">
        <f aca="false">'Data Entry Form'!J109</f>
        <v>0</v>
      </c>
      <c r="H73" s="367"/>
      <c r="I73" s="367"/>
      <c r="J73" s="367"/>
      <c r="K73" s="367"/>
      <c r="L73" s="356"/>
      <c r="M73" s="356"/>
      <c r="N73" s="356"/>
      <c r="O73" s="356"/>
    </row>
    <row r="74" customFormat="false" ht="12.75" hidden="false" customHeight="true" outlineLevel="0" collapsed="false">
      <c r="L74" s="356"/>
      <c r="M74" s="356"/>
      <c r="N74" s="356"/>
      <c r="O74" s="356"/>
    </row>
    <row r="75" customFormat="false" ht="12.75" hidden="false" customHeight="true" outlineLevel="0" collapsed="false">
      <c r="A75" s="370" t="s">
        <v>356</v>
      </c>
      <c r="B75" s="353" t="s">
        <v>8</v>
      </c>
      <c r="C75" s="364" t="n">
        <f aca="false">'Data Entry Form'!F114</f>
        <v>5</v>
      </c>
      <c r="D75" s="365" t="n">
        <f aca="false">'Data Entry Form'!G114</f>
        <v>5</v>
      </c>
      <c r="E75" s="365" t="n">
        <f aca="false">'Data Entry Form'!H114</f>
        <v>5</v>
      </c>
      <c r="F75" s="366" t="n">
        <f aca="false">'Data Entry Form'!I114</f>
        <v>0</v>
      </c>
      <c r="G75" s="366" t="n">
        <f aca="false">'Data Entry Form'!J114</f>
        <v>0</v>
      </c>
      <c r="L75" s="356"/>
      <c r="M75" s="356"/>
      <c r="N75" s="356"/>
      <c r="O75" s="356"/>
    </row>
    <row r="76" customFormat="false" ht="12.75" hidden="false" customHeight="true" outlineLevel="0" collapsed="false">
      <c r="A76" s="370"/>
      <c r="B76" s="353" t="s">
        <v>11</v>
      </c>
      <c r="C76" s="364" t="n">
        <f aca="false">'Data Entry Form'!F115</f>
        <v>5</v>
      </c>
      <c r="D76" s="365" t="n">
        <f aca="false">'Data Entry Form'!G115</f>
        <v>5</v>
      </c>
      <c r="E76" s="365" t="n">
        <f aca="false">'Data Entry Form'!H115</f>
        <v>5</v>
      </c>
      <c r="F76" s="366" t="n">
        <f aca="false">'Data Entry Form'!I115</f>
        <v>0</v>
      </c>
      <c r="G76" s="366" t="n">
        <f aca="false">'Data Entry Form'!J115</f>
        <v>0</v>
      </c>
      <c r="L76" s="356"/>
      <c r="M76" s="356"/>
      <c r="N76" s="356"/>
      <c r="O76" s="356"/>
    </row>
    <row r="77" customFormat="false" ht="12.75" hidden="false" customHeight="true" outlineLevel="0" collapsed="false">
      <c r="A77" s="370"/>
      <c r="B77" s="353" t="s">
        <v>37</v>
      </c>
      <c r="C77" s="364" t="n">
        <f aca="false">'Data Entry Form'!F116</f>
        <v>5</v>
      </c>
      <c r="D77" s="365" t="n">
        <f aca="false">'Data Entry Form'!G116</f>
        <v>5</v>
      </c>
      <c r="E77" s="365" t="n">
        <f aca="false">'Data Entry Form'!H116</f>
        <v>5</v>
      </c>
      <c r="F77" s="366" t="n">
        <f aca="false">'Data Entry Form'!I116</f>
        <v>0</v>
      </c>
      <c r="G77" s="366" t="n">
        <f aca="false">'Data Entry Form'!J116</f>
        <v>0</v>
      </c>
      <c r="H77" s="361" t="n">
        <f aca="false">'Data Entry Form'!I118</f>
        <v>0</v>
      </c>
      <c r="I77" s="361" t="n">
        <f aca="false">'Data Entry Form'!J118</f>
        <v>0</v>
      </c>
      <c r="J77" s="371" t="n">
        <f aca="false">'Data Entry Form'!I120</f>
        <v>0</v>
      </c>
      <c r="K77" s="371" t="n">
        <f aca="false">'Data Entry Form'!J120</f>
        <v>0</v>
      </c>
      <c r="L77" s="356"/>
      <c r="M77" s="356"/>
      <c r="N77" s="356"/>
      <c r="O77" s="356"/>
    </row>
    <row r="78" customFormat="false" ht="12.75" hidden="false" customHeight="true" outlineLevel="0" collapsed="false">
      <c r="A78" s="370"/>
      <c r="B78" s="353" t="s">
        <v>40</v>
      </c>
      <c r="C78" s="364" t="n">
        <f aca="false">'Data Entry Form'!F117</f>
        <v>5</v>
      </c>
      <c r="D78" s="365" t="n">
        <f aca="false">'Data Entry Form'!G117</f>
        <v>5</v>
      </c>
      <c r="E78" s="365" t="n">
        <f aca="false">'Data Entry Form'!H117</f>
        <v>5</v>
      </c>
      <c r="F78" s="366" t="n">
        <f aca="false">'Data Entry Form'!I117</f>
        <v>0</v>
      </c>
      <c r="G78" s="366" t="n">
        <f aca="false">'Data Entry Form'!J117</f>
        <v>0</v>
      </c>
      <c r="L78" s="356"/>
      <c r="M78" s="356"/>
      <c r="N78" s="360"/>
      <c r="O78" s="360"/>
    </row>
    <row r="79" customFormat="false" ht="12.75" hidden="false" customHeight="true" outlineLevel="0" collapsed="false">
      <c r="N79" s="360"/>
      <c r="O79" s="360"/>
    </row>
    <row r="80" customFormat="false" ht="17.25" hidden="false" customHeight="true" outlineLevel="0" collapsed="false">
      <c r="A80" s="344" t="s">
        <v>357</v>
      </c>
      <c r="B80" s="344"/>
      <c r="C80" s="344"/>
      <c r="D80" s="344"/>
      <c r="E80" s="344"/>
      <c r="F80" s="344"/>
      <c r="G80" s="344" t="s">
        <v>358</v>
      </c>
      <c r="H80" s="344"/>
      <c r="I80" s="344"/>
      <c r="J80" s="344"/>
      <c r="K80" s="344"/>
      <c r="L80" s="344"/>
      <c r="M80" s="344" t="s">
        <v>358</v>
      </c>
      <c r="N80" s="360"/>
      <c r="O80" s="360"/>
    </row>
    <row r="81" customFormat="false" ht="31.15" hidden="false" customHeight="true" outlineLevel="0" collapsed="false">
      <c r="A81" s="346" t="s">
        <v>359</v>
      </c>
      <c r="B81" s="346"/>
      <c r="C81" s="347" t="s">
        <v>160</v>
      </c>
      <c r="D81" s="347" t="s">
        <v>161</v>
      </c>
      <c r="E81" s="347" t="s">
        <v>162</v>
      </c>
      <c r="F81" s="347" t="s">
        <v>225</v>
      </c>
      <c r="G81" s="347" t="s">
        <v>226</v>
      </c>
      <c r="H81" s="348" t="s">
        <v>332</v>
      </c>
      <c r="I81" s="348"/>
      <c r="J81" s="349" t="s">
        <v>333</v>
      </c>
      <c r="K81" s="349"/>
      <c r="L81" s="350" t="s">
        <v>334</v>
      </c>
      <c r="M81" s="350"/>
      <c r="N81" s="360"/>
      <c r="O81" s="360"/>
    </row>
    <row r="82" customFormat="false" ht="18.75" hidden="false" customHeight="true" outlineLevel="0" collapsed="false">
      <c r="A82" s="378" t="s">
        <v>29</v>
      </c>
      <c r="B82" s="378"/>
      <c r="C82" s="364" t="n">
        <f aca="false">'Data Entry Form'!F124</f>
        <v>0</v>
      </c>
      <c r="D82" s="365" t="n">
        <f aca="false">'Data Entry Form'!G124</f>
        <v>0</v>
      </c>
      <c r="E82" s="365" t="n">
        <f aca="false">'Data Entry Form'!H124</f>
        <v>0</v>
      </c>
      <c r="F82" s="379" t="n">
        <f aca="false">'Data Entry Form'!I124</f>
        <v>0</v>
      </c>
      <c r="G82" s="379" t="n">
        <f aca="false">'Data Entry Form'!J124</f>
        <v>0</v>
      </c>
      <c r="H82" s="380" t="s">
        <v>360</v>
      </c>
      <c r="I82" s="380" t="s">
        <v>360</v>
      </c>
      <c r="J82" s="380" t="s">
        <v>360</v>
      </c>
      <c r="K82" s="380" t="s">
        <v>360</v>
      </c>
      <c r="L82" s="356" t="n">
        <f aca="false">'Data Entry Form'!I144</f>
        <v>0</v>
      </c>
      <c r="M82" s="356" t="n">
        <f aca="false">'Data Entry Form'!J144</f>
        <v>0</v>
      </c>
      <c r="N82" s="360"/>
      <c r="O82" s="360"/>
    </row>
    <row r="83" customFormat="false" ht="12.75" hidden="false" customHeight="true" outlineLevel="0" collapsed="false">
      <c r="A83" s="378"/>
      <c r="B83" s="378"/>
      <c r="C83" s="364"/>
      <c r="D83" s="364"/>
      <c r="E83" s="364"/>
      <c r="F83" s="364"/>
      <c r="G83" s="364"/>
      <c r="H83" s="380"/>
      <c r="I83" s="380"/>
      <c r="J83" s="380"/>
      <c r="K83" s="380"/>
      <c r="L83" s="380"/>
      <c r="M83" s="380"/>
      <c r="N83" s="380"/>
      <c r="O83" s="380"/>
    </row>
    <row r="84" customFormat="false" ht="12.75" hidden="false" customHeight="true" outlineLevel="0" collapsed="false">
      <c r="A84" s="378" t="s">
        <v>34</v>
      </c>
      <c r="B84" s="378"/>
      <c r="C84" s="364" t="n">
        <f aca="false">'Data Entry Form'!F126</f>
        <v>0</v>
      </c>
      <c r="D84" s="365" t="n">
        <f aca="false">'Data Entry Form'!G126</f>
        <v>0</v>
      </c>
      <c r="E84" s="365" t="n">
        <f aca="false">'Data Entry Form'!H126</f>
        <v>0</v>
      </c>
      <c r="F84" s="379" t="n">
        <f aca="false">'Data Entry Form'!I126</f>
        <v>0</v>
      </c>
      <c r="G84" s="379" t="n">
        <f aca="false">'Data Entry Form'!J126</f>
        <v>0</v>
      </c>
      <c r="H84" s="380"/>
      <c r="I84" s="380"/>
      <c r="J84" s="380"/>
      <c r="K84" s="380"/>
      <c r="L84" s="380"/>
      <c r="M84" s="380"/>
      <c r="N84" s="380"/>
      <c r="O84" s="380"/>
    </row>
    <row r="85" customFormat="false" ht="12.75" hidden="false" customHeight="true" outlineLevel="0" collapsed="false">
      <c r="A85" s="378"/>
      <c r="B85" s="378"/>
      <c r="C85" s="364"/>
      <c r="D85" s="364"/>
      <c r="E85" s="364"/>
      <c r="F85" s="364"/>
      <c r="G85" s="364"/>
      <c r="H85" s="380"/>
      <c r="I85" s="380"/>
      <c r="J85" s="380"/>
      <c r="K85" s="380"/>
      <c r="L85" s="380"/>
      <c r="M85" s="380"/>
      <c r="N85" s="380"/>
      <c r="O85" s="380"/>
    </row>
    <row r="86" customFormat="false" ht="12.75" hidden="false" customHeight="true" outlineLevel="0" collapsed="false">
      <c r="A86" s="378" t="s">
        <v>231</v>
      </c>
      <c r="B86" s="378"/>
      <c r="C86" s="364" t="n">
        <f aca="false">'Data Entry Form'!F128</f>
        <v>0</v>
      </c>
      <c r="D86" s="365" t="n">
        <f aca="false">'Data Entry Form'!G128</f>
        <v>0</v>
      </c>
      <c r="E86" s="365" t="n">
        <f aca="false">'Data Entry Form'!H128</f>
        <v>0</v>
      </c>
      <c r="F86" s="379" t="n">
        <f aca="false">'Data Entry Form'!I128</f>
        <v>0</v>
      </c>
      <c r="G86" s="379" t="n">
        <f aca="false">'Data Entry Form'!J128</f>
        <v>0</v>
      </c>
      <c r="H86" s="380"/>
      <c r="I86" s="380"/>
      <c r="J86" s="380"/>
      <c r="K86" s="380"/>
      <c r="L86" s="380"/>
      <c r="M86" s="380"/>
      <c r="N86" s="380"/>
      <c r="O86" s="380"/>
    </row>
    <row r="87" customFormat="false" ht="12.75" hidden="false" customHeight="true" outlineLevel="0" collapsed="false">
      <c r="A87" s="378"/>
      <c r="B87" s="378"/>
      <c r="C87" s="364"/>
      <c r="D87" s="364"/>
      <c r="E87" s="364"/>
      <c r="F87" s="364"/>
      <c r="G87" s="364"/>
      <c r="H87" s="380"/>
      <c r="I87" s="380"/>
      <c r="J87" s="380"/>
      <c r="K87" s="380"/>
      <c r="L87" s="380"/>
      <c r="M87" s="380"/>
      <c r="N87" s="380"/>
      <c r="O87" s="380"/>
    </row>
    <row r="88" customFormat="false" ht="12.75" hidden="false" customHeight="true" outlineLevel="0" collapsed="false">
      <c r="A88" s="378" t="s">
        <v>233</v>
      </c>
      <c r="B88" s="378"/>
      <c r="C88" s="364" t="n">
        <f aca="false">'Data Entry Form'!F130</f>
        <v>0</v>
      </c>
      <c r="D88" s="365" t="n">
        <f aca="false">'Data Entry Form'!G130</f>
        <v>0</v>
      </c>
      <c r="E88" s="365" t="n">
        <f aca="false">'Data Entry Form'!H130</f>
        <v>0</v>
      </c>
      <c r="F88" s="379" t="n">
        <f aca="false">'Data Entry Form'!I130</f>
        <v>0</v>
      </c>
      <c r="G88" s="379" t="n">
        <f aca="false">'Data Entry Form'!J130</f>
        <v>0</v>
      </c>
      <c r="H88" s="380"/>
      <c r="I88" s="380"/>
      <c r="J88" s="380"/>
      <c r="K88" s="380"/>
      <c r="L88" s="380"/>
      <c r="M88" s="380"/>
      <c r="N88" s="380"/>
      <c r="O88" s="380"/>
    </row>
    <row r="89" customFormat="false" ht="12.75" hidden="false" customHeight="true" outlineLevel="0" collapsed="false">
      <c r="A89" s="378"/>
      <c r="B89" s="378"/>
      <c r="C89" s="364"/>
      <c r="D89" s="364"/>
      <c r="E89" s="364"/>
      <c r="F89" s="364"/>
      <c r="G89" s="364"/>
      <c r="H89" s="380"/>
      <c r="I89" s="380"/>
      <c r="J89" s="380"/>
      <c r="K89" s="380"/>
      <c r="L89" s="380"/>
      <c r="M89" s="380"/>
      <c r="N89" s="380"/>
      <c r="O89" s="380"/>
    </row>
    <row r="90" customFormat="false" ht="12.75" hidden="false" customHeight="true" outlineLevel="0" collapsed="false">
      <c r="A90" s="378" t="s">
        <v>235</v>
      </c>
      <c r="B90" s="378"/>
      <c r="C90" s="364" t="n">
        <f aca="false">'Data Entry Form'!F132</f>
        <v>0</v>
      </c>
      <c r="D90" s="365" t="n">
        <f aca="false">'Data Entry Form'!G132</f>
        <v>0</v>
      </c>
      <c r="E90" s="365" t="n">
        <f aca="false">'Data Entry Form'!H132</f>
        <v>0</v>
      </c>
      <c r="F90" s="379" t="n">
        <f aca="false">'Data Entry Form'!I132</f>
        <v>0</v>
      </c>
      <c r="G90" s="379" t="n">
        <f aca="false">'Data Entry Form'!J132</f>
        <v>0</v>
      </c>
      <c r="H90" s="380"/>
      <c r="I90" s="380"/>
      <c r="J90" s="380"/>
      <c r="K90" s="380"/>
      <c r="L90" s="380"/>
      <c r="M90" s="380"/>
      <c r="N90" s="380"/>
      <c r="O90" s="380"/>
    </row>
    <row r="91" customFormat="false" ht="12.75" hidden="false" customHeight="true" outlineLevel="0" collapsed="false">
      <c r="A91" s="378"/>
      <c r="B91" s="378"/>
      <c r="C91" s="364"/>
      <c r="D91" s="364"/>
      <c r="E91" s="364"/>
      <c r="F91" s="364"/>
      <c r="G91" s="364"/>
      <c r="H91" s="380"/>
      <c r="I91" s="380"/>
      <c r="J91" s="380"/>
      <c r="K91" s="380"/>
      <c r="L91" s="380"/>
      <c r="M91" s="380"/>
      <c r="N91" s="380"/>
      <c r="O91" s="380"/>
    </row>
    <row r="92" customFormat="false" ht="12.75" hidden="false" customHeight="true" outlineLevel="0" collapsed="false">
      <c r="A92" s="378" t="s">
        <v>236</v>
      </c>
      <c r="B92" s="378"/>
      <c r="C92" s="364" t="n">
        <f aca="false">'Data Entry Form'!F134</f>
        <v>0</v>
      </c>
      <c r="D92" s="365" t="n">
        <f aca="false">'Data Entry Form'!G134</f>
        <v>0</v>
      </c>
      <c r="E92" s="365" t="n">
        <f aca="false">'Data Entry Form'!H134</f>
        <v>0</v>
      </c>
      <c r="F92" s="379" t="n">
        <f aca="false">'Data Entry Form'!I134</f>
        <v>0</v>
      </c>
      <c r="G92" s="379" t="n">
        <f aca="false">'Data Entry Form'!J134</f>
        <v>0</v>
      </c>
      <c r="H92" s="380"/>
      <c r="I92" s="380"/>
      <c r="J92" s="380"/>
      <c r="K92" s="380"/>
      <c r="L92" s="380"/>
      <c r="M92" s="380"/>
      <c r="N92" s="380"/>
      <c r="O92" s="380"/>
    </row>
    <row r="93" customFormat="false" ht="12.75" hidden="false" customHeight="true" outlineLevel="0" collapsed="false">
      <c r="A93" s="378"/>
      <c r="B93" s="378"/>
      <c r="C93" s="364"/>
      <c r="D93" s="364"/>
      <c r="E93" s="364"/>
      <c r="F93" s="364"/>
      <c r="G93" s="364"/>
      <c r="H93" s="380"/>
      <c r="I93" s="380"/>
      <c r="J93" s="380"/>
      <c r="K93" s="380"/>
      <c r="L93" s="380"/>
      <c r="M93" s="380"/>
      <c r="N93" s="380"/>
      <c r="O93" s="380"/>
    </row>
    <row r="94" customFormat="false" ht="12.75" hidden="false" customHeight="true" outlineLevel="0" collapsed="false">
      <c r="A94" s="378" t="s">
        <v>237</v>
      </c>
      <c r="B94" s="378"/>
      <c r="C94" s="364" t="n">
        <f aca="false">'Data Entry Form'!F136</f>
        <v>0</v>
      </c>
      <c r="D94" s="365" t="n">
        <f aca="false">'Data Entry Form'!G136</f>
        <v>0</v>
      </c>
      <c r="E94" s="365" t="n">
        <f aca="false">'Data Entry Form'!H136</f>
        <v>0</v>
      </c>
      <c r="F94" s="379" t="n">
        <f aca="false">'Data Entry Form'!I136</f>
        <v>0</v>
      </c>
      <c r="G94" s="379" t="n">
        <f aca="false">'Data Entry Form'!J136</f>
        <v>0</v>
      </c>
      <c r="H94" s="380"/>
      <c r="I94" s="380"/>
      <c r="J94" s="380"/>
      <c r="K94" s="380"/>
      <c r="L94" s="380"/>
      <c r="M94" s="380"/>
      <c r="N94" s="380"/>
      <c r="O94" s="380"/>
    </row>
    <row r="95" customFormat="false" ht="12.75" hidden="false" customHeight="true" outlineLevel="0" collapsed="false">
      <c r="A95" s="378"/>
      <c r="B95" s="378"/>
      <c r="C95" s="364"/>
      <c r="D95" s="364"/>
      <c r="E95" s="364"/>
      <c r="F95" s="364"/>
      <c r="G95" s="364"/>
      <c r="H95" s="380"/>
      <c r="I95" s="380"/>
      <c r="J95" s="380"/>
      <c r="K95" s="380"/>
      <c r="L95" s="380"/>
      <c r="M95" s="380"/>
      <c r="N95" s="380"/>
      <c r="O95" s="380"/>
    </row>
    <row r="96" customFormat="false" ht="12.75" hidden="false" customHeight="true" outlineLevel="0" collapsed="false">
      <c r="A96" s="378" t="s">
        <v>238</v>
      </c>
      <c r="B96" s="378"/>
      <c r="C96" s="364" t="n">
        <f aca="false">'Data Entry Form'!F138</f>
        <v>0</v>
      </c>
      <c r="D96" s="365" t="n">
        <f aca="false">'Data Entry Form'!G138</f>
        <v>0</v>
      </c>
      <c r="E96" s="365" t="n">
        <f aca="false">'Data Entry Form'!H138</f>
        <v>0</v>
      </c>
      <c r="F96" s="379" t="n">
        <f aca="false">'Data Entry Form'!I138</f>
        <v>0</v>
      </c>
      <c r="G96" s="379" t="n">
        <f aca="false">'Data Entry Form'!J138</f>
        <v>0</v>
      </c>
      <c r="H96" s="380"/>
      <c r="I96" s="380"/>
      <c r="J96" s="380"/>
      <c r="K96" s="380"/>
      <c r="L96" s="380"/>
      <c r="M96" s="380"/>
      <c r="N96" s="380"/>
      <c r="O96" s="380"/>
    </row>
    <row r="97" customFormat="false" ht="12.75" hidden="false" customHeight="true" outlineLevel="0" collapsed="false">
      <c r="A97" s="378"/>
      <c r="B97" s="378"/>
      <c r="C97" s="364"/>
      <c r="D97" s="364"/>
      <c r="E97" s="364"/>
      <c r="F97" s="364"/>
      <c r="G97" s="364"/>
      <c r="H97" s="380"/>
      <c r="I97" s="380"/>
      <c r="J97" s="380"/>
      <c r="K97" s="380"/>
      <c r="L97" s="380"/>
      <c r="M97" s="380"/>
      <c r="N97" s="380"/>
      <c r="O97" s="380"/>
    </row>
    <row r="98" customFormat="false" ht="12.75" hidden="false" customHeight="true" outlineLevel="0" collapsed="false">
      <c r="A98" s="378" t="s">
        <v>239</v>
      </c>
      <c r="B98" s="378"/>
      <c r="C98" s="364" t="n">
        <f aca="false">'Data Entry Form'!F140</f>
        <v>0</v>
      </c>
      <c r="D98" s="365" t="n">
        <f aca="false">'Data Entry Form'!G140</f>
        <v>0</v>
      </c>
      <c r="E98" s="365" t="n">
        <f aca="false">'Data Entry Form'!H140</f>
        <v>0</v>
      </c>
      <c r="F98" s="379" t="n">
        <f aca="false">'Data Entry Form'!I140</f>
        <v>0</v>
      </c>
      <c r="G98" s="379" t="n">
        <f aca="false">'Data Entry Form'!J140</f>
        <v>0</v>
      </c>
      <c r="H98" s="380"/>
      <c r="I98" s="380"/>
      <c r="J98" s="380"/>
      <c r="K98" s="380"/>
      <c r="L98" s="380"/>
      <c r="M98" s="380"/>
      <c r="N98" s="380"/>
      <c r="O98" s="380"/>
    </row>
    <row r="99" customFormat="false" ht="12.75" hidden="false" customHeight="true" outlineLevel="0" collapsed="false">
      <c r="A99" s="378"/>
      <c r="B99" s="378"/>
      <c r="C99" s="364"/>
      <c r="D99" s="364"/>
      <c r="E99" s="364"/>
      <c r="F99" s="364"/>
      <c r="G99" s="364"/>
      <c r="H99" s="380"/>
      <c r="I99" s="380"/>
      <c r="J99" s="380"/>
      <c r="K99" s="380"/>
      <c r="L99" s="380"/>
      <c r="M99" s="380"/>
      <c r="N99" s="380"/>
      <c r="O99" s="380"/>
    </row>
    <row r="100" customFormat="false" ht="12.75" hidden="false" customHeight="true" outlineLevel="0" collapsed="false">
      <c r="A100" s="378" t="s">
        <v>240</v>
      </c>
      <c r="B100" s="378"/>
      <c r="C100" s="364" t="n">
        <v>0</v>
      </c>
      <c r="D100" s="365" t="n">
        <f aca="false">'Data Entry Form'!G142</f>
        <v>0</v>
      </c>
      <c r="E100" s="365" t="n">
        <f aca="false">'Data Entry Form'!H142</f>
        <v>0</v>
      </c>
      <c r="F100" s="379" t="n">
        <f aca="false">'Data Entry Form'!I142</f>
        <v>0</v>
      </c>
      <c r="G100" s="379" t="n">
        <f aca="false">'Data Entry Form'!J142</f>
        <v>0</v>
      </c>
      <c r="H100" s="380"/>
      <c r="I100" s="380"/>
      <c r="J100" s="380"/>
      <c r="K100" s="380"/>
      <c r="L100" s="380"/>
      <c r="M100" s="380"/>
      <c r="N100" s="380"/>
      <c r="O100" s="380"/>
    </row>
    <row r="101" customFormat="false" ht="12.75" hidden="false" customHeight="true" outlineLevel="0" collapsed="false">
      <c r="A101" s="378"/>
      <c r="B101" s="378"/>
      <c r="C101" s="364"/>
      <c r="D101" s="364"/>
      <c r="E101" s="364"/>
      <c r="F101" s="364"/>
      <c r="G101" s="364"/>
      <c r="H101" s="364"/>
      <c r="I101" s="364"/>
      <c r="J101" s="364"/>
      <c r="K101" s="364"/>
      <c r="L101" s="364"/>
      <c r="M101" s="364"/>
      <c r="N101" s="364"/>
      <c r="O101" s="364"/>
    </row>
    <row r="102" customFormat="false" ht="12.75" hidden="false" customHeight="true" outlineLevel="0" collapsed="false">
      <c r="A102" s="381" t="s">
        <v>361</v>
      </c>
      <c r="B102" s="381"/>
      <c r="C102" s="381"/>
      <c r="D102" s="381"/>
      <c r="E102" s="381"/>
      <c r="F102" s="381"/>
      <c r="G102" s="381"/>
      <c r="H102" s="381"/>
      <c r="I102" s="381"/>
      <c r="J102" s="381"/>
      <c r="K102" s="381"/>
      <c r="L102" s="381"/>
      <c r="M102" s="381"/>
      <c r="N102" s="381"/>
      <c r="O102" s="381"/>
    </row>
    <row r="103" customFormat="false" ht="12.75" hidden="false" customHeight="true" outlineLevel="0" collapsed="false">
      <c r="A103" s="381"/>
      <c r="B103" s="381"/>
      <c r="C103" s="381"/>
      <c r="D103" s="381"/>
      <c r="E103" s="381"/>
      <c r="F103" s="381"/>
      <c r="G103" s="381"/>
      <c r="H103" s="381"/>
      <c r="I103" s="381"/>
      <c r="J103" s="381"/>
      <c r="K103" s="381"/>
      <c r="L103" s="381"/>
      <c r="M103" s="381"/>
      <c r="N103" s="381"/>
      <c r="O103" s="381"/>
    </row>
    <row r="104" customFormat="false" ht="17.25" hidden="false" customHeight="true" outlineLevel="0" collapsed="false">
      <c r="A104" s="382" t="s">
        <v>362</v>
      </c>
      <c r="B104" s="382"/>
      <c r="C104" s="382"/>
      <c r="D104" s="382"/>
      <c r="E104" s="382"/>
      <c r="F104" s="382"/>
      <c r="G104" s="382"/>
      <c r="H104" s="382"/>
      <c r="I104" s="382"/>
      <c r="J104" s="382"/>
      <c r="K104" s="382"/>
      <c r="L104" s="382"/>
      <c r="M104" s="382"/>
      <c r="N104" s="383" t="n">
        <f aca="false">'Data Entry Form'!C156</f>
        <v>0</v>
      </c>
      <c r="O104" s="383" t="n">
        <f aca="false">'Data Entry Form'!F156</f>
        <v>0</v>
      </c>
    </row>
    <row r="105" customFormat="false" ht="12.75" hidden="false" customHeight="true" outlineLevel="0" collapsed="false">
      <c r="N105" s="341" t="s">
        <v>363</v>
      </c>
      <c r="O105" s="341"/>
    </row>
    <row r="106" customFormat="false" ht="12.75" hidden="false" customHeight="true" outlineLevel="0" collapsed="false">
      <c r="N106" s="340"/>
    </row>
    <row r="107" customFormat="false" ht="12.75" hidden="false" customHeight="true" outlineLevel="0" collapsed="false">
      <c r="A107" s="376" t="s">
        <v>326</v>
      </c>
      <c r="M107" s="384" t="s">
        <v>364</v>
      </c>
      <c r="N107" s="384"/>
      <c r="O107" s="384"/>
    </row>
    <row r="108" customFormat="false" ht="12.75" hidden="false" customHeight="true" outlineLevel="0" collapsed="false">
      <c r="A108" s="326" t="s">
        <v>320</v>
      </c>
      <c r="B108" s="326"/>
      <c r="C108" s="326"/>
      <c r="D108" s="326"/>
      <c r="E108" s="326"/>
      <c r="F108" s="326"/>
      <c r="G108" s="326"/>
      <c r="H108" s="326"/>
      <c r="I108" s="326"/>
      <c r="J108" s="326"/>
      <c r="K108" s="326"/>
      <c r="L108" s="326"/>
      <c r="M108" s="326"/>
      <c r="N108" s="326"/>
      <c r="O108" s="326"/>
    </row>
    <row r="109" customFormat="false" ht="12.75" hidden="false" customHeight="true" outlineLevel="0" collapsed="false">
      <c r="A109" s="327" t="s">
        <v>321</v>
      </c>
      <c r="B109" s="327"/>
      <c r="C109" s="327"/>
      <c r="D109" s="327"/>
      <c r="E109" s="327"/>
      <c r="F109" s="327"/>
      <c r="G109" s="327"/>
      <c r="H109" s="327"/>
      <c r="I109" s="327"/>
      <c r="J109" s="327"/>
      <c r="K109" s="327"/>
      <c r="L109" s="327"/>
      <c r="M109" s="327"/>
      <c r="N109" s="327"/>
      <c r="O109" s="327"/>
    </row>
    <row r="110" customFormat="false" ht="14.25" hidden="false" customHeight="true" outlineLevel="0" collapsed="false">
      <c r="A110" s="328" t="s">
        <v>322</v>
      </c>
      <c r="B110" s="328"/>
      <c r="C110" s="328"/>
      <c r="D110" s="328"/>
      <c r="E110" s="328"/>
      <c r="F110" s="328"/>
      <c r="G110" s="328"/>
      <c r="H110" s="328"/>
      <c r="I110" s="328"/>
      <c r="J110" s="328"/>
      <c r="K110" s="328"/>
      <c r="L110" s="328"/>
      <c r="M110" s="328"/>
      <c r="N110" s="328"/>
      <c r="O110" s="328"/>
    </row>
    <row r="111" customFormat="false" ht="18.75" hidden="false" customHeight="true" outlineLevel="0" collapsed="false">
      <c r="A111" s="342"/>
      <c r="B111" s="376"/>
      <c r="C111" s="376"/>
      <c r="D111" s="376"/>
      <c r="E111" s="376"/>
      <c r="F111" s="376"/>
      <c r="G111" s="376"/>
      <c r="H111" s="376"/>
      <c r="I111" s="376"/>
      <c r="J111" s="376"/>
      <c r="K111" s="376"/>
      <c r="L111" s="376"/>
      <c r="M111" s="376"/>
      <c r="N111" s="376"/>
      <c r="O111" s="376"/>
      <c r="P111" s="376"/>
      <c r="Q111" s="376"/>
      <c r="R111" s="376"/>
      <c r="S111" s="376"/>
      <c r="T111" s="376"/>
      <c r="U111" s="376"/>
      <c r="V111" s="376"/>
      <c r="W111" s="376"/>
      <c r="X111" s="376"/>
      <c r="Y111" s="376"/>
      <c r="Z111" s="376"/>
    </row>
    <row r="112" customFormat="false" ht="12.75" hidden="false" customHeight="true" outlineLevel="0" collapsed="false">
      <c r="A112" s="333" t="s">
        <v>1</v>
      </c>
      <c r="B112" s="334" t="str">
        <f aca="false">B17</f>
        <v>Name Here</v>
      </c>
      <c r="C112" s="334"/>
      <c r="D112" s="334"/>
      <c r="E112" s="334"/>
      <c r="F112" s="334"/>
      <c r="G112" s="334"/>
      <c r="H112" s="334"/>
      <c r="I112" s="333" t="s">
        <v>325</v>
      </c>
      <c r="J112" s="333"/>
      <c r="K112" s="338" t="str">
        <f aca="false">K18</f>
        <v>Reg No Here</v>
      </c>
      <c r="L112" s="338"/>
      <c r="M112" s="338"/>
      <c r="N112" s="338"/>
      <c r="O112" s="338"/>
    </row>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c r="A116" s="343" t="s">
        <v>365</v>
      </c>
      <c r="B116" s="343"/>
      <c r="C116" s="343"/>
      <c r="D116" s="343"/>
      <c r="E116" s="343"/>
      <c r="F116" s="343"/>
      <c r="G116" s="343"/>
      <c r="H116" s="343"/>
      <c r="I116" s="343"/>
      <c r="J116" s="343"/>
      <c r="K116" s="343"/>
      <c r="L116" s="343"/>
      <c r="M116" s="343"/>
      <c r="N116" s="343"/>
      <c r="O116" s="343"/>
    </row>
    <row r="117" customFormat="false" ht="15.75" hidden="false" customHeight="true" outlineLevel="0" collapsed="false">
      <c r="A117" s="385" t="s">
        <v>366</v>
      </c>
      <c r="B117" s="385"/>
      <c r="C117" s="385"/>
      <c r="D117" s="385"/>
    </row>
    <row r="118" customFormat="false" ht="43.5" hidden="false" customHeight="true" outlineLevel="0" collapsed="false">
      <c r="A118" s="346" t="s">
        <v>255</v>
      </c>
      <c r="B118" s="346" t="s">
        <v>331</v>
      </c>
      <c r="C118" s="347" t="s">
        <v>160</v>
      </c>
      <c r="D118" s="347" t="s">
        <v>161</v>
      </c>
      <c r="E118" s="347" t="s">
        <v>162</v>
      </c>
      <c r="F118" s="347" t="s">
        <v>163</v>
      </c>
      <c r="G118" s="347" t="s">
        <v>164</v>
      </c>
      <c r="H118" s="348" t="s">
        <v>332</v>
      </c>
      <c r="I118" s="348"/>
      <c r="J118" s="349" t="s">
        <v>333</v>
      </c>
      <c r="K118" s="349"/>
      <c r="L118" s="350" t="s">
        <v>367</v>
      </c>
      <c r="M118" s="350"/>
      <c r="N118" s="351" t="s">
        <v>335</v>
      </c>
      <c r="O118" s="351"/>
    </row>
    <row r="119" customFormat="false" ht="12.75" hidden="false" customHeight="true" outlineLevel="0" collapsed="false">
      <c r="A119" s="386" t="s">
        <v>68</v>
      </c>
      <c r="B119" s="387" t="s">
        <v>69</v>
      </c>
      <c r="C119" s="364" t="n">
        <f aca="false">'Data Entry Form'!F166</f>
        <v>2</v>
      </c>
      <c r="D119" s="365" t="n">
        <f aca="false">'Data Entry Form'!G166</f>
        <v>2</v>
      </c>
      <c r="E119" s="365" t="n">
        <f aca="false">'Data Entry Form'!H166</f>
        <v>2</v>
      </c>
      <c r="F119" s="388" t="n">
        <f aca="false">'Data Entry Form'!I166</f>
        <v>0</v>
      </c>
      <c r="G119" s="388" t="n">
        <f aca="false">'Data Entry Form'!J166</f>
        <v>0</v>
      </c>
      <c r="H119" s="380" t="s">
        <v>360</v>
      </c>
      <c r="I119" s="380" t="s">
        <v>360</v>
      </c>
      <c r="J119" s="380" t="s">
        <v>360</v>
      </c>
      <c r="K119" s="380" t="s">
        <v>360</v>
      </c>
      <c r="L119" s="389" t="n">
        <f aca="false">'Data Entry Form'!I176</f>
        <v>0</v>
      </c>
      <c r="M119" s="389" t="n">
        <f aca="false">'Data Entry Form'!J176</f>
        <v>0</v>
      </c>
      <c r="N119" s="360" t="n">
        <f aca="false">'Data Entry Form'!C197</f>
        <v>0</v>
      </c>
      <c r="O119" s="360" t="n">
        <f aca="false">'Data Entry Form'!F197</f>
        <v>0</v>
      </c>
    </row>
    <row r="120" customFormat="false" ht="12.75" hidden="false" customHeight="true" outlineLevel="0" collapsed="false">
      <c r="A120" s="386"/>
      <c r="B120" s="390" t="s">
        <v>72</v>
      </c>
      <c r="C120" s="364" t="n">
        <f aca="false">'Data Entry Form'!F167</f>
        <v>2</v>
      </c>
      <c r="D120" s="365" t="n">
        <f aca="false">'Data Entry Form'!G167</f>
        <v>2</v>
      </c>
      <c r="E120" s="365" t="n">
        <f aca="false">'Data Entry Form'!H167</f>
        <v>2</v>
      </c>
      <c r="F120" s="388" t="n">
        <f aca="false">'Data Entry Form'!I167</f>
        <v>0</v>
      </c>
      <c r="G120" s="388" t="n">
        <f aca="false">'Data Entry Form'!J167</f>
        <v>0</v>
      </c>
      <c r="H120" s="380"/>
      <c r="I120" s="380"/>
      <c r="J120" s="380"/>
      <c r="K120" s="380"/>
      <c r="L120" s="380"/>
      <c r="M120" s="380"/>
      <c r="N120" s="380"/>
      <c r="O120" s="380"/>
    </row>
    <row r="121" customFormat="false" ht="12.75" hidden="false" customHeight="true" outlineLevel="0" collapsed="false">
      <c r="A121" s="386"/>
      <c r="B121" s="387" t="s">
        <v>75</v>
      </c>
      <c r="C121" s="364" t="n">
        <f aca="false">'Data Entry Form'!F168</f>
        <v>2</v>
      </c>
      <c r="D121" s="365" t="n">
        <f aca="false">'Data Entry Form'!G168</f>
        <v>2</v>
      </c>
      <c r="E121" s="365" t="n">
        <f aca="false">'Data Entry Form'!H168</f>
        <v>2</v>
      </c>
      <c r="F121" s="388" t="n">
        <f aca="false">'Data Entry Form'!I168</f>
        <v>0</v>
      </c>
      <c r="G121" s="388" t="n">
        <f aca="false">'Data Entry Form'!J168</f>
        <v>0</v>
      </c>
      <c r="H121" s="380"/>
      <c r="I121" s="380"/>
      <c r="J121" s="380"/>
      <c r="K121" s="380"/>
      <c r="L121" s="380"/>
      <c r="M121" s="380"/>
      <c r="N121" s="380"/>
      <c r="O121" s="380"/>
    </row>
    <row r="122" customFormat="false" ht="12.75" hidden="false" customHeight="true" outlineLevel="0" collapsed="false">
      <c r="A122" s="386"/>
      <c r="B122" s="387" t="s">
        <v>77</v>
      </c>
      <c r="C122" s="364" t="n">
        <f aca="false">'Data Entry Form'!F169</f>
        <v>2</v>
      </c>
      <c r="D122" s="365" t="n">
        <f aca="false">'Data Entry Form'!G169</f>
        <v>2</v>
      </c>
      <c r="E122" s="365" t="n">
        <f aca="false">'Data Entry Form'!H169</f>
        <v>2</v>
      </c>
      <c r="F122" s="388" t="n">
        <f aca="false">'Data Entry Form'!I169</f>
        <v>0</v>
      </c>
      <c r="G122" s="388" t="n">
        <f aca="false">'Data Entry Form'!J169</f>
        <v>0</v>
      </c>
      <c r="H122" s="380"/>
      <c r="I122" s="380"/>
      <c r="J122" s="380"/>
      <c r="K122" s="380"/>
      <c r="L122" s="380"/>
      <c r="M122" s="380"/>
      <c r="N122" s="380"/>
      <c r="O122" s="380"/>
    </row>
    <row r="123" customFormat="false" ht="12.75" hidden="false" customHeight="true" outlineLevel="0" collapsed="false">
      <c r="A123" s="391" t="s">
        <v>265</v>
      </c>
      <c r="B123" s="387" t="s">
        <v>81</v>
      </c>
      <c r="C123" s="364" t="n">
        <f aca="false">'Data Entry Form'!F170</f>
        <v>5</v>
      </c>
      <c r="D123" s="365" t="n">
        <f aca="false">'Data Entry Form'!G170</f>
        <v>5</v>
      </c>
      <c r="E123" s="365" t="n">
        <f aca="false">'Data Entry Form'!H170</f>
        <v>5</v>
      </c>
      <c r="F123" s="388" t="n">
        <f aca="false">'Data Entry Form'!I170</f>
        <v>0</v>
      </c>
      <c r="G123" s="388" t="n">
        <f aca="false">'Data Entry Form'!J170</f>
        <v>0</v>
      </c>
      <c r="H123" s="380"/>
      <c r="I123" s="380"/>
      <c r="J123" s="380"/>
      <c r="K123" s="380"/>
      <c r="L123" s="380"/>
      <c r="M123" s="380"/>
      <c r="N123" s="380"/>
      <c r="O123" s="380"/>
    </row>
    <row r="124" customFormat="false" ht="12.75" hidden="false" customHeight="true" outlineLevel="0" collapsed="false">
      <c r="A124" s="391" t="s">
        <v>266</v>
      </c>
      <c r="B124" s="387" t="s">
        <v>84</v>
      </c>
      <c r="C124" s="364" t="n">
        <f aca="false">'Data Entry Form'!F171</f>
        <v>3</v>
      </c>
      <c r="D124" s="365" t="n">
        <f aca="false">'Data Entry Form'!G171</f>
        <v>3</v>
      </c>
      <c r="E124" s="365" t="n">
        <f aca="false">'Data Entry Form'!H171</f>
        <v>3</v>
      </c>
      <c r="F124" s="388" t="n">
        <f aca="false">'Data Entry Form'!I171</f>
        <v>0</v>
      </c>
      <c r="G124" s="388" t="n">
        <f aca="false">'Data Entry Form'!J171</f>
        <v>0</v>
      </c>
      <c r="H124" s="380"/>
      <c r="I124" s="380"/>
      <c r="J124" s="380"/>
      <c r="K124" s="380"/>
      <c r="L124" s="380"/>
      <c r="M124" s="380"/>
      <c r="N124" s="380"/>
      <c r="O124" s="380"/>
    </row>
    <row r="125" customFormat="false" ht="12.75" hidden="false" customHeight="true" outlineLevel="0" collapsed="false">
      <c r="A125" s="391"/>
      <c r="B125" s="387" t="s">
        <v>86</v>
      </c>
      <c r="C125" s="364" t="n">
        <f aca="false">'Data Entry Form'!F172</f>
        <v>3</v>
      </c>
      <c r="D125" s="365" t="n">
        <f aca="false">'Data Entry Form'!G172</f>
        <v>3</v>
      </c>
      <c r="E125" s="365" t="n">
        <f aca="false">'Data Entry Form'!H172</f>
        <v>3</v>
      </c>
      <c r="F125" s="388" t="n">
        <f aca="false">'Data Entry Form'!I172</f>
        <v>0</v>
      </c>
      <c r="G125" s="388" t="n">
        <f aca="false">'Data Entry Form'!J172</f>
        <v>0</v>
      </c>
      <c r="H125" s="380"/>
      <c r="I125" s="380"/>
      <c r="J125" s="380"/>
      <c r="K125" s="380"/>
      <c r="L125" s="380"/>
      <c r="M125" s="380"/>
      <c r="N125" s="380"/>
      <c r="O125" s="380"/>
    </row>
    <row r="126" customFormat="false" ht="12.75" hidden="false" customHeight="true" outlineLevel="0" collapsed="false">
      <c r="A126" s="391" t="s">
        <v>89</v>
      </c>
      <c r="B126" s="387" t="s">
        <v>84</v>
      </c>
      <c r="C126" s="364" t="n">
        <f aca="false">'Data Entry Form'!F173</f>
        <v>3</v>
      </c>
      <c r="D126" s="365" t="n">
        <f aca="false">'Data Entry Form'!G173</f>
        <v>3</v>
      </c>
      <c r="E126" s="365" t="n">
        <f aca="false">'Data Entry Form'!H173</f>
        <v>3</v>
      </c>
      <c r="F126" s="388" t="n">
        <f aca="false">'Data Entry Form'!I173</f>
        <v>0</v>
      </c>
      <c r="G126" s="388" t="n">
        <f aca="false">'Data Entry Form'!J173</f>
        <v>0</v>
      </c>
      <c r="H126" s="380"/>
      <c r="I126" s="380"/>
      <c r="J126" s="380"/>
      <c r="K126" s="380"/>
      <c r="L126" s="380"/>
      <c r="M126" s="380"/>
      <c r="N126" s="380"/>
      <c r="O126" s="380"/>
    </row>
    <row r="127" customFormat="false" ht="12.75" hidden="false" customHeight="true" outlineLevel="0" collapsed="false">
      <c r="A127" s="391"/>
      <c r="B127" s="387" t="s">
        <v>86</v>
      </c>
      <c r="C127" s="364" t="n">
        <f aca="false">'Data Entry Form'!F174</f>
        <v>3</v>
      </c>
      <c r="D127" s="365" t="n">
        <f aca="false">'Data Entry Form'!G174</f>
        <v>3</v>
      </c>
      <c r="E127" s="365" t="n">
        <f aca="false">'Data Entry Form'!H174</f>
        <v>3</v>
      </c>
      <c r="F127" s="388" t="n">
        <f aca="false">'Data Entry Form'!I174</f>
        <v>0</v>
      </c>
      <c r="G127" s="388" t="n">
        <f aca="false">'Data Entry Form'!J174</f>
        <v>0</v>
      </c>
      <c r="H127" s="380"/>
      <c r="I127" s="380"/>
      <c r="J127" s="380"/>
      <c r="K127" s="380"/>
      <c r="L127" s="380"/>
      <c r="M127" s="380"/>
      <c r="N127" s="380"/>
      <c r="O127" s="380"/>
    </row>
    <row r="128" customFormat="false" ht="12.75" hidden="false" customHeight="true" outlineLevel="0" collapsed="false">
      <c r="A128" s="386" t="s">
        <v>93</v>
      </c>
      <c r="B128" s="387" t="s">
        <v>94</v>
      </c>
      <c r="C128" s="364" t="n">
        <f aca="false">'Data Entry Form'!F175</f>
        <v>5</v>
      </c>
      <c r="D128" s="365" t="n">
        <f aca="false">'Data Entry Form'!G175</f>
        <v>5</v>
      </c>
      <c r="E128" s="365" t="n">
        <f aca="false">'Data Entry Form'!H175</f>
        <v>5</v>
      </c>
      <c r="F128" s="388" t="n">
        <f aca="false">'Data Entry Form'!I175</f>
        <v>0</v>
      </c>
      <c r="G128" s="388" t="n">
        <f aca="false">'Data Entry Form'!J175</f>
        <v>0</v>
      </c>
      <c r="H128" s="380"/>
      <c r="I128" s="380"/>
      <c r="J128" s="380"/>
      <c r="K128" s="380"/>
      <c r="L128" s="380"/>
      <c r="M128" s="380"/>
      <c r="N128" s="360"/>
      <c r="O128" s="360"/>
    </row>
    <row r="129" customFormat="false" ht="18.75" hidden="false" customHeight="true" outlineLevel="0" collapsed="false">
      <c r="A129" s="385" t="s">
        <v>368</v>
      </c>
      <c r="B129" s="385"/>
      <c r="C129" s="385"/>
      <c r="D129" s="385"/>
      <c r="N129" s="360"/>
      <c r="O129" s="360"/>
    </row>
    <row r="130" customFormat="false" ht="29.25" hidden="false" customHeight="true" outlineLevel="0" collapsed="false">
      <c r="A130" s="346" t="s">
        <v>255</v>
      </c>
      <c r="B130" s="346" t="s">
        <v>331</v>
      </c>
      <c r="C130" s="347" t="s">
        <v>160</v>
      </c>
      <c r="D130" s="347" t="s">
        <v>161</v>
      </c>
      <c r="E130" s="347" t="s">
        <v>162</v>
      </c>
      <c r="F130" s="347" t="s">
        <v>163</v>
      </c>
      <c r="G130" s="347" t="s">
        <v>164</v>
      </c>
      <c r="H130" s="348" t="s">
        <v>332</v>
      </c>
      <c r="I130" s="348"/>
      <c r="J130" s="349" t="s">
        <v>333</v>
      </c>
      <c r="K130" s="349"/>
      <c r="L130" s="350" t="s">
        <v>367</v>
      </c>
      <c r="M130" s="350"/>
      <c r="N130" s="360"/>
      <c r="O130" s="360"/>
    </row>
    <row r="131" customFormat="false" ht="12.75" hidden="false" customHeight="true" outlineLevel="0" collapsed="false">
      <c r="A131" s="392" t="s">
        <v>99</v>
      </c>
      <c r="B131" s="392"/>
      <c r="C131" s="364" t="n">
        <f aca="false">'Data Entry Form'!F180</f>
        <v>9</v>
      </c>
      <c r="D131" s="393" t="n">
        <f aca="false">'Data Entry Form'!G180</f>
        <v>9</v>
      </c>
      <c r="E131" s="393" t="n">
        <f aca="false">'Data Entry Form'!H180</f>
        <v>9</v>
      </c>
      <c r="F131" s="366" t="n">
        <f aca="false">'Data Entry Form'!I180</f>
        <v>0</v>
      </c>
      <c r="G131" s="366" t="n">
        <f aca="false">'Data Entry Form'!J180</f>
        <v>0</v>
      </c>
      <c r="H131" s="380" t="s">
        <v>360</v>
      </c>
      <c r="I131" s="380" t="s">
        <v>360</v>
      </c>
      <c r="J131" s="380" t="s">
        <v>360</v>
      </c>
      <c r="K131" s="380" t="s">
        <v>360</v>
      </c>
      <c r="L131" s="389" t="n">
        <f aca="false">'Data Entry Form'!I185</f>
        <v>0</v>
      </c>
      <c r="M131" s="389" t="n">
        <f aca="false">'Data Entry Form'!J185</f>
        <v>0</v>
      </c>
      <c r="N131" s="360"/>
      <c r="O131" s="360"/>
    </row>
    <row r="132" customFormat="false" ht="12.75" hidden="false" customHeight="true" outlineLevel="0" collapsed="false">
      <c r="A132" s="392" t="s">
        <v>103</v>
      </c>
      <c r="B132" s="392"/>
      <c r="C132" s="364" t="n">
        <f aca="false">'Data Entry Form'!F181</f>
        <v>6</v>
      </c>
      <c r="D132" s="393" t="n">
        <f aca="false">'Data Entry Form'!G181</f>
        <v>6</v>
      </c>
      <c r="E132" s="393" t="n">
        <f aca="false">'Data Entry Form'!H181</f>
        <v>6</v>
      </c>
      <c r="F132" s="366" t="n">
        <f aca="false">'Data Entry Form'!I181</f>
        <v>0</v>
      </c>
      <c r="G132" s="366" t="n">
        <f aca="false">'Data Entry Form'!J181</f>
        <v>0</v>
      </c>
      <c r="H132" s="380"/>
      <c r="I132" s="380"/>
      <c r="J132" s="380"/>
      <c r="K132" s="380"/>
      <c r="L132" s="380"/>
      <c r="M132" s="380"/>
      <c r="N132" s="380"/>
      <c r="O132" s="380"/>
    </row>
    <row r="133" customFormat="false" ht="12.75" hidden="false" customHeight="true" outlineLevel="0" collapsed="false">
      <c r="A133" s="392" t="s">
        <v>105</v>
      </c>
      <c r="B133" s="392"/>
      <c r="C133" s="364" t="n">
        <f aca="false">'Data Entry Form'!F182</f>
        <v>5</v>
      </c>
      <c r="D133" s="393" t="n">
        <f aca="false">'Data Entry Form'!G182</f>
        <v>5</v>
      </c>
      <c r="E133" s="393" t="n">
        <f aca="false">'Data Entry Form'!H182</f>
        <v>5</v>
      </c>
      <c r="F133" s="366" t="n">
        <f aca="false">'Data Entry Form'!I182</f>
        <v>0</v>
      </c>
      <c r="G133" s="366" t="n">
        <f aca="false">'Data Entry Form'!J182</f>
        <v>0</v>
      </c>
      <c r="H133" s="380"/>
      <c r="I133" s="380"/>
      <c r="J133" s="380"/>
      <c r="K133" s="380"/>
      <c r="L133" s="380"/>
      <c r="M133" s="380"/>
      <c r="N133" s="380"/>
      <c r="O133" s="380"/>
    </row>
    <row r="134" customFormat="false" ht="12.75" hidden="false" customHeight="true" outlineLevel="0" collapsed="false">
      <c r="A134" s="392" t="s">
        <v>109</v>
      </c>
      <c r="B134" s="392"/>
      <c r="C134" s="364" t="n">
        <f aca="false">'Data Entry Form'!F183</f>
        <v>5</v>
      </c>
      <c r="D134" s="393" t="n">
        <f aca="false">'Data Entry Form'!G183</f>
        <v>5</v>
      </c>
      <c r="E134" s="393" t="n">
        <f aca="false">'Data Entry Form'!H183</f>
        <v>5</v>
      </c>
      <c r="F134" s="366" t="n">
        <f aca="false">'Data Entry Form'!I183</f>
        <v>0</v>
      </c>
      <c r="G134" s="366" t="n">
        <f aca="false">'Data Entry Form'!J183</f>
        <v>0</v>
      </c>
      <c r="H134" s="380"/>
      <c r="I134" s="380"/>
      <c r="J134" s="380"/>
      <c r="K134" s="380"/>
      <c r="L134" s="380"/>
      <c r="M134" s="380"/>
      <c r="N134" s="380"/>
      <c r="O134" s="380"/>
    </row>
    <row r="135" customFormat="false" ht="12.75" hidden="false" customHeight="true" outlineLevel="0" collapsed="false">
      <c r="A135" s="392" t="s">
        <v>112</v>
      </c>
      <c r="B135" s="392"/>
      <c r="C135" s="364" t="n">
        <f aca="false">'Data Entry Form'!F184</f>
        <v>5</v>
      </c>
      <c r="D135" s="393" t="n">
        <f aca="false">'Data Entry Form'!G184</f>
        <v>5</v>
      </c>
      <c r="E135" s="393" t="n">
        <f aca="false">'Data Entry Form'!H184</f>
        <v>5</v>
      </c>
      <c r="F135" s="366" t="n">
        <f aca="false">'Data Entry Form'!I184</f>
        <v>0</v>
      </c>
      <c r="G135" s="366" t="n">
        <f aca="false">'Data Entry Form'!J184</f>
        <v>0</v>
      </c>
      <c r="H135" s="380"/>
      <c r="I135" s="380"/>
      <c r="J135" s="380"/>
      <c r="K135" s="380"/>
      <c r="L135" s="380"/>
      <c r="M135" s="380"/>
      <c r="N135" s="360"/>
      <c r="O135" s="360"/>
    </row>
    <row r="136" customFormat="false" ht="12.75" hidden="false" customHeight="true" outlineLevel="0" collapsed="false">
      <c r="A136" s="385" t="s">
        <v>369</v>
      </c>
      <c r="B136" s="385"/>
      <c r="C136" s="385"/>
      <c r="D136" s="385"/>
      <c r="N136" s="360"/>
      <c r="O136" s="360"/>
    </row>
    <row r="137" customFormat="false" ht="32.25" hidden="false" customHeight="true" outlineLevel="0" collapsed="false">
      <c r="A137" s="346" t="s">
        <v>255</v>
      </c>
      <c r="B137" s="346" t="s">
        <v>331</v>
      </c>
      <c r="C137" s="347" t="s">
        <v>160</v>
      </c>
      <c r="D137" s="347" t="s">
        <v>161</v>
      </c>
      <c r="E137" s="347" t="s">
        <v>162</v>
      </c>
      <c r="F137" s="347" t="s">
        <v>163</v>
      </c>
      <c r="G137" s="347" t="s">
        <v>164</v>
      </c>
      <c r="H137" s="348" t="s">
        <v>332</v>
      </c>
      <c r="I137" s="348"/>
      <c r="J137" s="349" t="s">
        <v>333</v>
      </c>
      <c r="K137" s="349"/>
      <c r="L137" s="350" t="s">
        <v>367</v>
      </c>
      <c r="M137" s="350"/>
      <c r="N137" s="360"/>
      <c r="O137" s="360"/>
    </row>
    <row r="138" customFormat="false" ht="12.75" hidden="false" customHeight="true" outlineLevel="0" collapsed="false">
      <c r="A138" s="394" t="s">
        <v>370</v>
      </c>
      <c r="B138" s="394"/>
      <c r="C138" s="364" t="n">
        <f aca="false">'Data Entry Form'!F189</f>
        <v>20</v>
      </c>
      <c r="D138" s="365" t="n">
        <f aca="false">'Data Entry Form'!G189</f>
        <v>20</v>
      </c>
      <c r="E138" s="365" t="n">
        <f aca="false">'Data Entry Form'!H189</f>
        <v>20</v>
      </c>
      <c r="F138" s="366" t="n">
        <f aca="false">'Data Entry Form'!I189</f>
        <v>0</v>
      </c>
      <c r="G138" s="366" t="n">
        <f aca="false">'Data Entry Form'!J189</f>
        <v>0</v>
      </c>
      <c r="H138" s="380" t="s">
        <v>360</v>
      </c>
      <c r="I138" s="380" t="s">
        <v>360</v>
      </c>
      <c r="J138" s="380" t="s">
        <v>360</v>
      </c>
      <c r="K138" s="380" t="s">
        <v>360</v>
      </c>
      <c r="L138" s="389" t="n">
        <f aca="false">'Data Entry Form'!I191</f>
        <v>0</v>
      </c>
      <c r="M138" s="389" t="n">
        <f aca="false">'Data Entry Form'!J191</f>
        <v>0</v>
      </c>
      <c r="N138" s="360"/>
      <c r="O138" s="360"/>
    </row>
    <row r="139" customFormat="false" ht="12.75" hidden="false" customHeight="true" outlineLevel="0" collapsed="false">
      <c r="A139" s="394" t="s">
        <v>371</v>
      </c>
      <c r="B139" s="394"/>
      <c r="C139" s="364" t="n">
        <f aca="false">'Data Entry Form'!F190</f>
        <v>10</v>
      </c>
      <c r="D139" s="365" t="n">
        <f aca="false">'Data Entry Form'!G190</f>
        <v>10</v>
      </c>
      <c r="E139" s="365" t="n">
        <f aca="false">'Data Entry Form'!H190</f>
        <v>10</v>
      </c>
      <c r="F139" s="366" t="n">
        <f aca="false">'Data Entry Form'!I190</f>
        <v>0</v>
      </c>
      <c r="G139" s="366" t="n">
        <f aca="false">'Data Entry Form'!J190</f>
        <v>0</v>
      </c>
      <c r="H139" s="380"/>
      <c r="I139" s="380"/>
      <c r="J139" s="380"/>
      <c r="K139" s="380"/>
      <c r="L139" s="380"/>
      <c r="M139" s="380"/>
      <c r="N139" s="380"/>
      <c r="O139" s="380"/>
    </row>
    <row r="140" customFormat="false" ht="12.75" hidden="false" customHeight="true" outlineLevel="0" collapsed="false"/>
    <row r="141" customFormat="false" ht="12.75" hidden="false" customHeight="true" outlineLevel="0" collapsed="false">
      <c r="A141" s="395" t="s">
        <v>372</v>
      </c>
      <c r="B141" s="395"/>
      <c r="C141" s="395"/>
      <c r="D141" s="395"/>
      <c r="E141" s="395"/>
      <c r="F141" s="395"/>
      <c r="G141" s="395"/>
      <c r="H141" s="395"/>
      <c r="I141" s="395"/>
      <c r="J141" s="395"/>
      <c r="K141" s="395"/>
      <c r="L141" s="395"/>
      <c r="M141" s="395"/>
      <c r="N141" s="395"/>
      <c r="O141" s="395"/>
    </row>
    <row r="142" customFormat="false" ht="12.75" hidden="false" customHeight="true" outlineLevel="0" collapsed="false">
      <c r="A142" s="382" t="s">
        <v>373</v>
      </c>
      <c r="B142" s="382"/>
      <c r="C142" s="382"/>
      <c r="D142" s="382"/>
      <c r="E142" s="382"/>
      <c r="F142" s="382"/>
      <c r="G142" s="382"/>
      <c r="H142" s="382"/>
      <c r="I142" s="382"/>
      <c r="J142" s="382"/>
      <c r="K142" s="382"/>
      <c r="L142" s="382"/>
      <c r="M142" s="382"/>
      <c r="N142" s="383" t="n">
        <f aca="false">N119</f>
        <v>0</v>
      </c>
      <c r="O142" s="383" t="n">
        <f aca="false">O119</f>
        <v>0</v>
      </c>
      <c r="P142" s="376"/>
      <c r="Q142" s="376"/>
      <c r="R142" s="376"/>
      <c r="S142" s="376"/>
      <c r="T142" s="376"/>
      <c r="U142" s="376"/>
      <c r="V142" s="376"/>
      <c r="W142" s="376"/>
      <c r="X142" s="376"/>
    </row>
    <row r="143" customFormat="false" ht="23.25" hidden="false" customHeight="true" outlineLevel="0" collapsed="false"/>
    <row r="144" customFormat="false" ht="23.25" hidden="false" customHeight="true" outlineLevel="0" collapsed="false"/>
    <row r="145" customFormat="false" ht="23.25" hidden="false" customHeight="true" outlineLevel="0" collapsed="false">
      <c r="A145" s="396"/>
      <c r="B145" s="396"/>
      <c r="C145" s="397" t="s">
        <v>374</v>
      </c>
      <c r="D145" s="397"/>
      <c r="E145" s="397"/>
      <c r="F145" s="397"/>
      <c r="G145" s="397"/>
      <c r="H145" s="397"/>
      <c r="I145" s="397"/>
      <c r="J145" s="397"/>
    </row>
    <row r="146" customFormat="false" ht="23.25" hidden="false" customHeight="true" outlineLevel="0" collapsed="false">
      <c r="A146" s="398" t="s">
        <v>375</v>
      </c>
      <c r="B146" s="398"/>
      <c r="C146" s="398"/>
      <c r="D146" s="398"/>
      <c r="E146" s="398"/>
      <c r="F146" s="398"/>
      <c r="G146" s="398"/>
      <c r="H146" s="398"/>
      <c r="I146" s="398"/>
      <c r="J146" s="398"/>
      <c r="K146" s="398"/>
      <c r="L146" s="398"/>
      <c r="M146" s="398"/>
      <c r="N146" s="398"/>
      <c r="O146" s="398"/>
      <c r="P146" s="399"/>
      <c r="Q146" s="399"/>
      <c r="R146" s="399"/>
      <c r="S146" s="399"/>
      <c r="T146" s="399"/>
      <c r="U146" s="399"/>
      <c r="V146" s="399"/>
      <c r="W146" s="399"/>
      <c r="X146" s="399"/>
      <c r="Y146" s="399"/>
      <c r="Z146" s="399"/>
    </row>
    <row r="147" customFormat="false" ht="23.25" hidden="false" customHeight="true" outlineLevel="0" collapsed="false">
      <c r="A147" s="400"/>
      <c r="P147" s="399"/>
      <c r="Q147" s="399"/>
      <c r="R147" s="399"/>
      <c r="S147" s="399"/>
      <c r="T147" s="399"/>
      <c r="U147" s="399"/>
      <c r="V147" s="399"/>
      <c r="W147" s="399"/>
      <c r="X147" s="399"/>
      <c r="Y147" s="399"/>
      <c r="Z147" s="399"/>
    </row>
    <row r="148" customFormat="false" ht="12.75" hidden="false" customHeight="true" outlineLevel="0" collapsed="false">
      <c r="C148" s="401" t="s">
        <v>376</v>
      </c>
      <c r="D148" s="402" t="str">
        <f aca="false">'Data Entry Form'!C211</f>
        <v> </v>
      </c>
      <c r="E148" s="402"/>
      <c r="F148" s="402"/>
      <c r="G148" s="357"/>
      <c r="J148" s="403" t="s">
        <v>377</v>
      </c>
      <c r="K148" s="403"/>
      <c r="L148" s="402" t="str">
        <f aca="false">'Data Entry Form'!F211</f>
        <v> </v>
      </c>
      <c r="M148" s="402"/>
      <c r="N148" s="402"/>
      <c r="O148" s="402"/>
    </row>
    <row r="149" customFormat="false" ht="27.75" hidden="false" customHeight="true" outlineLevel="0" collapsed="false">
      <c r="A149" s="404" t="s">
        <v>378</v>
      </c>
      <c r="B149" s="404"/>
      <c r="C149" s="404"/>
      <c r="E149" s="405" t="n">
        <f aca="false">'Data Entry Form'!C212</f>
        <v>0</v>
      </c>
      <c r="L149" s="405" t="n">
        <f aca="false">'Data Entry Form'!F212</f>
        <v>0</v>
      </c>
    </row>
    <row r="150" customFormat="false" ht="18.75" hidden="false" customHeight="true" outlineLevel="0" collapsed="false"/>
    <row r="151" customFormat="false" ht="18.75" hidden="false" customHeight="true" outlineLevel="0" collapsed="false">
      <c r="N151" s="341"/>
    </row>
    <row r="152" customFormat="false" ht="18.75" hidden="false" customHeight="true" outlineLevel="0" collapsed="false">
      <c r="N152" s="341" t="s">
        <v>363</v>
      </c>
      <c r="O152" s="341"/>
    </row>
    <row r="153" customFormat="false" ht="18.75" hidden="false" customHeight="true" outlineLevel="0" collapsed="false">
      <c r="N153" s="340"/>
    </row>
    <row r="154" customFormat="false" ht="18.75" hidden="false" customHeight="true" outlineLevel="0" collapsed="false">
      <c r="A154" s="376" t="s">
        <v>326</v>
      </c>
      <c r="M154" s="406" t="s">
        <v>379</v>
      </c>
      <c r="N154" s="406"/>
      <c r="O154" s="406"/>
    </row>
    <row r="155" customFormat="false" ht="18.75" hidden="false" customHeight="true" outlineLevel="0" collapsed="false">
      <c r="A155" s="326" t="s">
        <v>320</v>
      </c>
      <c r="B155" s="326"/>
      <c r="C155" s="326"/>
      <c r="D155" s="326"/>
      <c r="E155" s="326"/>
      <c r="F155" s="326"/>
      <c r="G155" s="326"/>
      <c r="H155" s="326"/>
      <c r="I155" s="326"/>
      <c r="J155" s="326"/>
      <c r="K155" s="326"/>
      <c r="L155" s="326"/>
      <c r="M155" s="326"/>
      <c r="N155" s="326"/>
      <c r="O155" s="326"/>
    </row>
    <row r="156" customFormat="false" ht="18.75" hidden="false" customHeight="true" outlineLevel="0" collapsed="false">
      <c r="A156" s="327" t="s">
        <v>321</v>
      </c>
      <c r="B156" s="327"/>
      <c r="C156" s="327"/>
      <c r="D156" s="327"/>
      <c r="E156" s="327"/>
      <c r="F156" s="327"/>
      <c r="G156" s="327"/>
      <c r="H156" s="327"/>
      <c r="I156" s="327"/>
      <c r="J156" s="327"/>
      <c r="K156" s="327"/>
      <c r="L156" s="327"/>
      <c r="M156" s="327"/>
      <c r="N156" s="327"/>
      <c r="O156" s="327"/>
    </row>
    <row r="157" customFormat="false" ht="18.75" hidden="false" customHeight="true" outlineLevel="0" collapsed="false">
      <c r="A157" s="328" t="s">
        <v>322</v>
      </c>
      <c r="B157" s="328"/>
      <c r="C157" s="328"/>
      <c r="D157" s="328"/>
      <c r="E157" s="328"/>
      <c r="F157" s="328"/>
      <c r="G157" s="328"/>
      <c r="H157" s="328"/>
      <c r="I157" s="328"/>
      <c r="J157" s="328"/>
      <c r="K157" s="328"/>
      <c r="L157" s="328"/>
      <c r="M157" s="328"/>
      <c r="N157" s="328"/>
      <c r="O157" s="328"/>
    </row>
    <row r="158" customFormat="false" ht="18.75" hidden="false" customHeight="true" outlineLevel="0" collapsed="false">
      <c r="A158" s="342"/>
      <c r="B158" s="376"/>
      <c r="C158" s="376"/>
      <c r="D158" s="376"/>
      <c r="E158" s="376"/>
      <c r="F158" s="376"/>
      <c r="G158" s="376"/>
      <c r="H158" s="376"/>
      <c r="I158" s="376"/>
      <c r="J158" s="376"/>
      <c r="K158" s="376"/>
      <c r="L158" s="376"/>
      <c r="M158" s="376"/>
      <c r="N158" s="376"/>
      <c r="O158" s="376"/>
    </row>
    <row r="159" customFormat="false" ht="18.75" hidden="false" customHeight="true" outlineLevel="0" collapsed="false">
      <c r="A159" s="333" t="s">
        <v>1</v>
      </c>
      <c r="B159" s="334" t="str">
        <f aca="false">B112</f>
        <v>Name Here</v>
      </c>
      <c r="C159" s="334"/>
      <c r="D159" s="334"/>
      <c r="E159" s="334"/>
      <c r="F159" s="334"/>
      <c r="G159" s="334"/>
      <c r="H159" s="334"/>
      <c r="I159" s="333" t="s">
        <v>325</v>
      </c>
      <c r="J159" s="333"/>
      <c r="K159" s="338" t="str">
        <f aca="false">K112</f>
        <v>Reg No Here</v>
      </c>
      <c r="L159" s="338"/>
      <c r="M159" s="338"/>
      <c r="N159" s="338"/>
      <c r="O159" s="338"/>
    </row>
    <row r="160" customFormat="false" ht="18.75" hidden="false" customHeight="true" outlineLevel="0" collapsed="false"/>
    <row r="161" customFormat="false" ht="18.75" hidden="false" customHeight="true" outlineLevel="0" collapsed="false"/>
    <row r="162" customFormat="false" ht="18.75" hidden="false" customHeight="true" outlineLevel="0" collapsed="false">
      <c r="A162" s="343" t="s">
        <v>380</v>
      </c>
      <c r="B162" s="343"/>
      <c r="C162" s="343"/>
      <c r="D162" s="343"/>
      <c r="E162" s="343"/>
      <c r="F162" s="343"/>
      <c r="G162" s="343"/>
      <c r="H162" s="343"/>
      <c r="I162" s="343"/>
      <c r="J162" s="343"/>
      <c r="K162" s="343"/>
      <c r="L162" s="343"/>
      <c r="M162" s="343"/>
      <c r="N162" s="343"/>
      <c r="O162" s="343"/>
    </row>
    <row r="163" customFormat="false" ht="21" hidden="false" customHeight="true" outlineLevel="0" collapsed="false">
      <c r="A163" s="42" t="s">
        <v>381</v>
      </c>
      <c r="B163" s="42"/>
      <c r="C163" s="42"/>
      <c r="D163" s="42"/>
      <c r="E163" s="42"/>
      <c r="F163" s="42"/>
      <c r="G163" s="42"/>
      <c r="H163" s="42"/>
      <c r="I163" s="42"/>
      <c r="J163" s="42"/>
      <c r="K163" s="42"/>
      <c r="L163" s="42"/>
      <c r="M163" s="42"/>
      <c r="N163" s="42"/>
      <c r="O163" s="42"/>
    </row>
    <row r="164" customFormat="false" ht="12.75" hidden="false" customHeight="true" outlineLevel="0" collapsed="false">
      <c r="A164" s="407"/>
      <c r="B164" s="407"/>
      <c r="C164" s="407"/>
      <c r="D164" s="408" t="s">
        <v>382</v>
      </c>
      <c r="E164" s="409" t="str">
        <f aca="false">'Data Entry Form'!G217</f>
        <v>No</v>
      </c>
      <c r="F164" s="407"/>
      <c r="G164" s="407"/>
      <c r="H164" s="407"/>
      <c r="I164" s="407"/>
      <c r="J164" s="407"/>
      <c r="K164" s="408" t="s">
        <v>383</v>
      </c>
      <c r="L164" s="409" t="str">
        <f aca="false">'Data Entry Form'!H217</f>
        <v>No</v>
      </c>
      <c r="M164" s="407"/>
      <c r="N164" s="410"/>
      <c r="O164" s="410"/>
      <c r="P164" s="407"/>
      <c r="Q164" s="407"/>
      <c r="R164" s="407"/>
      <c r="S164" s="407"/>
      <c r="T164" s="407"/>
      <c r="U164" s="407"/>
      <c r="V164" s="407"/>
      <c r="W164" s="407"/>
      <c r="X164" s="407"/>
      <c r="Y164" s="407"/>
      <c r="Z164" s="407"/>
    </row>
    <row r="165" customFormat="false" ht="12.75" hidden="false" customHeight="true" outlineLevel="0" collapsed="false">
      <c r="A165" s="411"/>
      <c r="B165" s="411"/>
      <c r="C165" s="411"/>
      <c r="D165" s="412" t="s">
        <v>384</v>
      </c>
      <c r="E165" s="413" t="n">
        <f aca="false">'Data Entry Form'!I217</f>
        <v>0</v>
      </c>
      <c r="F165" s="411"/>
      <c r="G165" s="411"/>
      <c r="H165" s="411"/>
      <c r="I165" s="411"/>
      <c r="J165" s="414" t="s">
        <v>384</v>
      </c>
      <c r="K165" s="414"/>
      <c r="L165" s="413" t="n">
        <f aca="false">'Data Entry Form'!J217</f>
        <v>0</v>
      </c>
      <c r="M165" s="411"/>
      <c r="N165" s="411"/>
      <c r="O165" s="411"/>
      <c r="P165" s="407"/>
      <c r="Q165" s="407"/>
      <c r="R165" s="407"/>
      <c r="S165" s="407"/>
      <c r="T165" s="407"/>
      <c r="U165" s="407"/>
      <c r="V165" s="407"/>
      <c r="W165" s="407"/>
      <c r="X165" s="407"/>
      <c r="Y165" s="407"/>
      <c r="Z165" s="407"/>
    </row>
    <row r="166" customFormat="false" ht="12.75" hidden="false" customHeight="true" outlineLevel="0" collapsed="false">
      <c r="A166" s="400" t="s">
        <v>385</v>
      </c>
      <c r="B166" s="414" t="s">
        <v>386</v>
      </c>
      <c r="C166" s="414"/>
      <c r="D166" s="414"/>
      <c r="E166" s="415" t="n">
        <f aca="false">E165*'Data Entry Form'!A219</f>
        <v>0</v>
      </c>
      <c r="F166" s="411"/>
      <c r="G166" s="407"/>
      <c r="H166" s="416" t="s">
        <v>386</v>
      </c>
      <c r="I166" s="416"/>
      <c r="J166" s="416"/>
      <c r="K166" s="416"/>
      <c r="L166" s="415" t="n">
        <f aca="false">L165*'Data Entry Form'!A220</f>
        <v>0</v>
      </c>
      <c r="M166" s="411"/>
      <c r="N166" s="411"/>
      <c r="O166" s="411"/>
      <c r="P166" s="407"/>
      <c r="Q166" s="407"/>
      <c r="R166" s="407"/>
      <c r="S166" s="407"/>
      <c r="T166" s="407"/>
      <c r="U166" s="407"/>
      <c r="V166" s="407"/>
      <c r="W166" s="407"/>
      <c r="X166" s="407"/>
      <c r="Y166" s="407"/>
      <c r="Z166" s="407"/>
    </row>
    <row r="167" customFormat="false" ht="12.75" hidden="false" customHeight="true" outlineLevel="0" collapsed="false">
      <c r="A167" s="417" t="s">
        <v>387</v>
      </c>
      <c r="B167" s="417"/>
      <c r="C167" s="417"/>
      <c r="D167" s="417"/>
      <c r="E167" s="417"/>
      <c r="F167" s="417"/>
      <c r="G167" s="417"/>
      <c r="H167" s="417"/>
      <c r="I167" s="417"/>
      <c r="J167" s="417"/>
      <c r="K167" s="417"/>
      <c r="L167" s="417"/>
      <c r="M167" s="417"/>
      <c r="N167" s="417"/>
      <c r="O167" s="417"/>
    </row>
    <row r="168" customFormat="false" ht="12.75" hidden="false" customHeight="true" outlineLevel="0" collapsed="false">
      <c r="A168" s="417"/>
      <c r="B168" s="417"/>
      <c r="C168" s="417"/>
      <c r="D168" s="417"/>
      <c r="E168" s="417"/>
      <c r="F168" s="417"/>
      <c r="G168" s="417"/>
      <c r="H168" s="417"/>
      <c r="I168" s="417"/>
      <c r="J168" s="417"/>
      <c r="K168" s="417"/>
      <c r="L168" s="417"/>
      <c r="M168" s="417"/>
      <c r="N168" s="417"/>
      <c r="O168" s="417"/>
    </row>
    <row r="169" customFormat="false" ht="12.75" hidden="false" customHeight="true" outlineLevel="0" collapsed="false">
      <c r="A169" s="357"/>
      <c r="B169" s="418" t="s">
        <v>388</v>
      </c>
      <c r="C169" s="418"/>
      <c r="D169" s="418"/>
      <c r="E169" s="409" t="n">
        <f aca="false">'Data Entry Form'!G218</f>
        <v>0</v>
      </c>
      <c r="F169" s="357"/>
      <c r="G169" s="357"/>
      <c r="H169" s="357"/>
      <c r="I169" s="418" t="s">
        <v>389</v>
      </c>
      <c r="J169" s="418"/>
      <c r="K169" s="418"/>
      <c r="L169" s="409" t="n">
        <f aca="false">'Data Entry Form'!H218</f>
        <v>0</v>
      </c>
      <c r="M169" s="357"/>
      <c r="N169" s="357"/>
      <c r="O169" s="357"/>
      <c r="P169" s="419"/>
      <c r="Q169" s="419"/>
      <c r="R169" s="419"/>
      <c r="S169" s="419"/>
      <c r="T169" s="419"/>
      <c r="U169" s="419"/>
      <c r="V169" s="419"/>
      <c r="W169" s="419"/>
      <c r="X169" s="419"/>
    </row>
    <row r="170" customFormat="false" ht="12.75" hidden="false" customHeight="true" outlineLevel="0" collapsed="false">
      <c r="A170" s="400" t="s">
        <v>390</v>
      </c>
      <c r="B170" s="414" t="s">
        <v>391</v>
      </c>
      <c r="C170" s="414"/>
      <c r="D170" s="414"/>
      <c r="E170" s="420" t="n">
        <f aca="false">('Data Entry Form'!I218) * ('Data Entry Form'!A219)</f>
        <v>0</v>
      </c>
      <c r="F170" s="357"/>
      <c r="G170" s="414" t="s">
        <v>391</v>
      </c>
      <c r="H170" s="414"/>
      <c r="I170" s="414"/>
      <c r="J170" s="414"/>
      <c r="K170" s="414"/>
      <c r="L170" s="420" t="n">
        <f aca="false">('Data Entry Form'!J218) * ('Data Entry Form'!A220)</f>
        <v>0</v>
      </c>
      <c r="M170" s="357"/>
      <c r="N170" s="357"/>
      <c r="O170" s="357"/>
      <c r="P170" s="419"/>
      <c r="Q170" s="419"/>
      <c r="R170" s="419"/>
      <c r="S170" s="419"/>
      <c r="T170" s="419"/>
      <c r="U170" s="419"/>
      <c r="V170" s="419"/>
      <c r="W170" s="419"/>
      <c r="X170" s="419"/>
    </row>
    <row r="171" customFormat="false" ht="12.75" hidden="false" customHeight="true" outlineLevel="0" collapsed="false">
      <c r="A171" s="421" t="s">
        <v>392</v>
      </c>
      <c r="B171" s="422" t="s">
        <v>393</v>
      </c>
      <c r="C171" s="422"/>
      <c r="D171" s="422"/>
      <c r="E171" s="422"/>
      <c r="F171" s="422"/>
      <c r="G171" s="422"/>
      <c r="H171" s="422"/>
      <c r="I171" s="422"/>
      <c r="J171" s="422"/>
      <c r="K171" s="422"/>
      <c r="L171" s="422"/>
      <c r="M171" s="422"/>
      <c r="N171" s="422"/>
      <c r="O171" s="422"/>
    </row>
    <row r="172" customFormat="false" ht="12.75" hidden="false" customHeight="true" outlineLevel="0" collapsed="false">
      <c r="A172" s="421"/>
      <c r="B172" s="421"/>
      <c r="C172" s="422"/>
      <c r="D172" s="422"/>
      <c r="E172" s="422"/>
      <c r="F172" s="422"/>
      <c r="G172" s="422"/>
      <c r="H172" s="422"/>
      <c r="I172" s="422"/>
      <c r="J172" s="422"/>
      <c r="K172" s="422"/>
      <c r="L172" s="422"/>
      <c r="M172" s="422"/>
      <c r="N172" s="422"/>
      <c r="O172" s="422"/>
    </row>
    <row r="173" customFormat="false" ht="30.75" hidden="false" customHeight="true" outlineLevel="0" collapsed="false">
      <c r="A173" s="346" t="s">
        <v>288</v>
      </c>
      <c r="B173" s="346" t="s">
        <v>394</v>
      </c>
      <c r="C173" s="423" t="s">
        <v>290</v>
      </c>
      <c r="D173" s="423"/>
      <c r="E173" s="347" t="s">
        <v>259</v>
      </c>
      <c r="F173" s="347" t="s">
        <v>161</v>
      </c>
      <c r="G173" s="347" t="s">
        <v>162</v>
      </c>
      <c r="H173" s="346" t="s">
        <v>260</v>
      </c>
      <c r="I173" s="346" t="s">
        <v>261</v>
      </c>
      <c r="J173" s="424" t="s">
        <v>395</v>
      </c>
      <c r="K173" s="424"/>
      <c r="L173" s="351" t="s">
        <v>396</v>
      </c>
      <c r="M173" s="351"/>
      <c r="N173" s="425" t="s">
        <v>397</v>
      </c>
      <c r="O173" s="425"/>
    </row>
    <row r="174" customFormat="false" ht="31.9" hidden="false" customHeight="true" outlineLevel="0" collapsed="false">
      <c r="A174" s="426"/>
      <c r="B174" s="427" t="s">
        <v>298</v>
      </c>
      <c r="C174" s="378" t="s">
        <v>398</v>
      </c>
      <c r="D174" s="378"/>
      <c r="E174" s="428" t="n">
        <f aca="false">'Data Entry Form'!F222</f>
        <v>0</v>
      </c>
      <c r="F174" s="429" t="n">
        <f aca="false">'Data Entry Form'!G222</f>
        <v>0</v>
      </c>
      <c r="G174" s="429" t="n">
        <f aca="false">'Data Entry Form'!H222</f>
        <v>0</v>
      </c>
      <c r="H174" s="389" t="n">
        <f aca="false">'Data Entry Form'!I222</f>
        <v>0</v>
      </c>
      <c r="I174" s="389" t="n">
        <f aca="false">'Data Entry Form'!J222</f>
        <v>0</v>
      </c>
      <c r="J174" s="430" t="n">
        <f aca="false">'Data Entry Form'!I226</f>
        <v>0</v>
      </c>
      <c r="K174" s="430" t="n">
        <f aca="false">'Data Entry Form'!J226</f>
        <v>0</v>
      </c>
      <c r="L174" s="360" t="n">
        <f aca="false">'Data Entry Form'!I227</f>
        <v>0</v>
      </c>
      <c r="M174" s="360" t="n">
        <f aca="false">'Data Entry Form'!J227</f>
        <v>0</v>
      </c>
      <c r="N174" s="431" t="n">
        <f aca="false">'Data Entry Form'!I228</f>
        <v>0</v>
      </c>
      <c r="O174" s="432" t="n">
        <f aca="false">'Data Entry Form'!J228</f>
        <v>0</v>
      </c>
    </row>
    <row r="175" customFormat="false" ht="24" hidden="false" customHeight="true" outlineLevel="0" collapsed="false">
      <c r="A175" s="433"/>
      <c r="B175" s="427" t="s">
        <v>300</v>
      </c>
      <c r="C175" s="378" t="s">
        <v>399</v>
      </c>
      <c r="D175" s="378"/>
      <c r="E175" s="428" t="n">
        <f aca="false">'Data Entry Form'!F223</f>
        <v>0</v>
      </c>
      <c r="F175" s="429" t="n">
        <f aca="false">'Data Entry Form'!G223</f>
        <v>0</v>
      </c>
      <c r="G175" s="429" t="n">
        <f aca="false">'Data Entry Form'!H223</f>
        <v>0</v>
      </c>
      <c r="H175" s="389" t="n">
        <f aca="false">'Data Entry Form'!I223</f>
        <v>0</v>
      </c>
      <c r="I175" s="389" t="n">
        <f aca="false">'Data Entry Form'!J223</f>
        <v>0</v>
      </c>
      <c r="J175" s="430"/>
      <c r="K175" s="430"/>
      <c r="L175" s="430"/>
      <c r="M175" s="430"/>
      <c r="N175" s="430"/>
      <c r="O175" s="430"/>
    </row>
    <row r="176" customFormat="false" ht="33.95" hidden="false" customHeight="true" outlineLevel="0" collapsed="false">
      <c r="A176" s="434" t="s">
        <v>301</v>
      </c>
      <c r="B176" s="427" t="s">
        <v>298</v>
      </c>
      <c r="C176" s="378" t="s">
        <v>400</v>
      </c>
      <c r="D176" s="378"/>
      <c r="E176" s="428" t="n">
        <f aca="false">'Data Entry Form'!F224</f>
        <v>0</v>
      </c>
      <c r="F176" s="429" t="n">
        <f aca="false">'Data Entry Form'!G224</f>
        <v>0</v>
      </c>
      <c r="G176" s="429" t="n">
        <f aca="false">'Data Entry Form'!H224</f>
        <v>0</v>
      </c>
      <c r="H176" s="389" t="n">
        <f aca="false">'Data Entry Form'!I224</f>
        <v>0</v>
      </c>
      <c r="I176" s="389" t="n">
        <f aca="false">'Data Entry Form'!J224</f>
        <v>0</v>
      </c>
      <c r="J176" s="430"/>
      <c r="K176" s="430"/>
      <c r="L176" s="430"/>
      <c r="M176" s="430"/>
      <c r="N176" s="430"/>
      <c r="O176" s="430"/>
    </row>
    <row r="177" customFormat="false" ht="33.95" hidden="false" customHeight="true" outlineLevel="0" collapsed="false">
      <c r="A177" s="435"/>
      <c r="B177" s="427" t="s">
        <v>298</v>
      </c>
      <c r="C177" s="378" t="s">
        <v>401</v>
      </c>
      <c r="D177" s="378"/>
      <c r="E177" s="428" t="n">
        <f aca="false">'Data Entry Form'!F225</f>
        <v>0</v>
      </c>
      <c r="F177" s="429" t="n">
        <f aca="false">'Data Entry Form'!G225</f>
        <v>0</v>
      </c>
      <c r="G177" s="429" t="n">
        <f aca="false">'Data Entry Form'!H225</f>
        <v>0</v>
      </c>
      <c r="H177" s="389" t="n">
        <f aca="false">'Data Entry Form'!I225</f>
        <v>0</v>
      </c>
      <c r="I177" s="389" t="n">
        <f aca="false">'Data Entry Form'!J225</f>
        <v>0</v>
      </c>
      <c r="J177" s="430"/>
      <c r="K177" s="430"/>
      <c r="L177" s="430"/>
      <c r="M177" s="430"/>
      <c r="N177" s="430"/>
      <c r="O177" s="430"/>
    </row>
    <row r="178" customFormat="false" ht="26.25" hidden="false" customHeight="true" outlineLevel="0" collapsed="false">
      <c r="P178" s="436"/>
      <c r="Q178" s="436"/>
      <c r="R178" s="436"/>
      <c r="S178" s="436"/>
      <c r="T178" s="436"/>
      <c r="U178" s="436"/>
      <c r="V178" s="436"/>
      <c r="W178" s="436"/>
      <c r="X178" s="436"/>
      <c r="Y178" s="436"/>
      <c r="Z178" s="436"/>
    </row>
    <row r="179" customFormat="false" ht="26.25" hidden="false" customHeight="true" outlineLevel="0" collapsed="false">
      <c r="P179" s="436"/>
      <c r="Q179" s="436"/>
      <c r="R179" s="436"/>
      <c r="S179" s="436"/>
      <c r="T179" s="436"/>
      <c r="U179" s="436"/>
      <c r="V179" s="436"/>
      <c r="W179" s="436"/>
      <c r="X179" s="436"/>
      <c r="Y179" s="436"/>
      <c r="Z179" s="436"/>
    </row>
    <row r="180" customFormat="false" ht="26.25" hidden="false" customHeight="true" outlineLevel="0" collapsed="false">
      <c r="P180" s="436"/>
      <c r="Q180" s="436"/>
      <c r="R180" s="436"/>
      <c r="S180" s="436"/>
      <c r="T180" s="436"/>
      <c r="U180" s="436"/>
      <c r="V180" s="436"/>
      <c r="W180" s="436"/>
      <c r="X180" s="436"/>
      <c r="Y180" s="436"/>
      <c r="Z180" s="436"/>
    </row>
    <row r="181" customFormat="false" ht="26.25" hidden="false" customHeight="true" outlineLevel="0" collapsed="false">
      <c r="C181" s="437" t="s">
        <v>402</v>
      </c>
      <c r="D181" s="437"/>
      <c r="E181" s="437"/>
      <c r="F181" s="437"/>
      <c r="G181" s="437"/>
      <c r="H181" s="437"/>
      <c r="I181" s="437"/>
      <c r="J181" s="437"/>
      <c r="P181" s="436"/>
      <c r="Q181" s="436"/>
      <c r="R181" s="436"/>
      <c r="S181" s="436"/>
      <c r="T181" s="436"/>
      <c r="U181" s="436"/>
      <c r="V181" s="436"/>
      <c r="W181" s="436"/>
      <c r="X181" s="436"/>
      <c r="Y181" s="436"/>
      <c r="Z181" s="436"/>
    </row>
    <row r="182" customFormat="false" ht="23.25" hidden="false" customHeight="true" outlineLevel="0" collapsed="false">
      <c r="A182" s="407"/>
      <c r="B182" s="407"/>
      <c r="C182" s="407"/>
      <c r="D182" s="407"/>
      <c r="E182" s="407"/>
      <c r="F182" s="438" t="s">
        <v>403</v>
      </c>
      <c r="G182" s="438" t="s">
        <v>4</v>
      </c>
      <c r="H182" s="407"/>
    </row>
    <row r="183" customFormat="false" ht="24.75" hidden="false" customHeight="true" outlineLevel="0" collapsed="false">
      <c r="A183" s="418" t="s">
        <v>404</v>
      </c>
      <c r="B183" s="418"/>
      <c r="C183" s="418"/>
      <c r="D183" s="418"/>
      <c r="E183" s="418"/>
      <c r="F183" s="439" t="n">
        <f aca="false">'Data Entry Form'!I229</f>
        <v>0</v>
      </c>
      <c r="G183" s="439" t="n">
        <f aca="false">'Data Entry Form'!J229</f>
        <v>0</v>
      </c>
      <c r="H183" s="407"/>
    </row>
    <row r="184" customFormat="false" ht="12.75" hidden="false" customHeight="true" outlineLevel="0" collapsed="false">
      <c r="A184" s="398" t="s">
        <v>405</v>
      </c>
      <c r="B184" s="398"/>
      <c r="C184" s="398"/>
      <c r="D184" s="398"/>
      <c r="E184" s="398"/>
      <c r="F184" s="440" t="n">
        <f aca="false">'Data Entry Form'!C235</f>
        <v>0</v>
      </c>
      <c r="G184" s="440" t="n">
        <f aca="false">'Data Entry Form'!F235</f>
        <v>0</v>
      </c>
      <c r="H184" s="407"/>
    </row>
    <row r="185" customFormat="false" ht="12.75" hidden="false" customHeight="true" outlineLevel="0" collapsed="false">
      <c r="A185" s="398"/>
      <c r="B185" s="398"/>
      <c r="C185" s="398"/>
      <c r="D185" s="398"/>
      <c r="E185" s="398"/>
      <c r="F185" s="440"/>
      <c r="G185" s="440"/>
      <c r="H185" s="407"/>
    </row>
    <row r="186" customFormat="false" ht="12.75" hidden="false" customHeight="true" outlineLevel="0" collapsed="false">
      <c r="A186" s="441" t="s">
        <v>406</v>
      </c>
      <c r="B186" s="441"/>
      <c r="C186" s="441"/>
      <c r="D186" s="441"/>
      <c r="E186" s="441"/>
      <c r="F186" s="442" t="n">
        <f aca="false">'Data Entry Form'!D237</f>
        <v>0</v>
      </c>
      <c r="G186" s="442"/>
    </row>
    <row r="187" customFormat="false" ht="12.75" hidden="false" customHeight="true" outlineLevel="0" collapsed="false">
      <c r="A187" s="441"/>
      <c r="B187" s="441"/>
      <c r="C187" s="441"/>
      <c r="D187" s="441"/>
      <c r="E187" s="441"/>
      <c r="F187" s="442"/>
      <c r="G187" s="442"/>
    </row>
    <row r="188" customFormat="false" ht="12.75" hidden="false" customHeight="true" outlineLevel="0" collapsed="false">
      <c r="A188" s="441"/>
      <c r="B188" s="441"/>
      <c r="C188" s="441"/>
      <c r="D188" s="441"/>
      <c r="E188" s="441"/>
      <c r="F188" s="442"/>
      <c r="G188" s="442"/>
    </row>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c r="A194" s="376" t="s">
        <v>407</v>
      </c>
    </row>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23" customFormat="false" ht="15.75" hidden="false" customHeight="true" outlineLevel="0" collapsed="false"/>
    <row r="1024" customFormat="false" ht="15.75" hidden="false" customHeight="true" outlineLevel="0" collapsed="false"/>
  </sheetData>
  <sheetProtection sheet="true" objects="true" scenarios="true"/>
  <mergeCells count="226">
    <mergeCell ref="A10:O10"/>
    <mergeCell ref="A11:O11"/>
    <mergeCell ref="A12:O12"/>
    <mergeCell ref="C14:J14"/>
    <mergeCell ref="N16:O16"/>
    <mergeCell ref="B17:H17"/>
    <mergeCell ref="I17:J17"/>
    <mergeCell ref="K17:L17"/>
    <mergeCell ref="N17:O17"/>
    <mergeCell ref="B18:H18"/>
    <mergeCell ref="I18:J18"/>
    <mergeCell ref="K18:O18"/>
    <mergeCell ref="B19:I19"/>
    <mergeCell ref="B20:I20"/>
    <mergeCell ref="B21:I21"/>
    <mergeCell ref="N27:O27"/>
    <mergeCell ref="M29:O29"/>
    <mergeCell ref="A30:O30"/>
    <mergeCell ref="A31:O31"/>
    <mergeCell ref="A32:O32"/>
    <mergeCell ref="B34:H34"/>
    <mergeCell ref="I34:J34"/>
    <mergeCell ref="K34:O34"/>
    <mergeCell ref="A36:O36"/>
    <mergeCell ref="A37:C37"/>
    <mergeCell ref="H38:I38"/>
    <mergeCell ref="J38:K38"/>
    <mergeCell ref="L38:M38"/>
    <mergeCell ref="N38:O38"/>
    <mergeCell ref="A39:A44"/>
    <mergeCell ref="L39:L60"/>
    <mergeCell ref="M39:M60"/>
    <mergeCell ref="N39:N101"/>
    <mergeCell ref="O39:O101"/>
    <mergeCell ref="A46:A48"/>
    <mergeCell ref="A50:A53"/>
    <mergeCell ref="B55:C55"/>
    <mergeCell ref="J55:K55"/>
    <mergeCell ref="A56:A60"/>
    <mergeCell ref="B56:C56"/>
    <mergeCell ref="B57:C57"/>
    <mergeCell ref="B58:C58"/>
    <mergeCell ref="B59:C59"/>
    <mergeCell ref="B60:C60"/>
    <mergeCell ref="H63:I63"/>
    <mergeCell ref="J63:K63"/>
    <mergeCell ref="L63:M63"/>
    <mergeCell ref="A64:A69"/>
    <mergeCell ref="L64:L78"/>
    <mergeCell ref="M64:M78"/>
    <mergeCell ref="A71:A73"/>
    <mergeCell ref="A75:A78"/>
    <mergeCell ref="A80:M80"/>
    <mergeCell ref="A81:B81"/>
    <mergeCell ref="H81:I81"/>
    <mergeCell ref="J81:K81"/>
    <mergeCell ref="L81:M81"/>
    <mergeCell ref="A82:B83"/>
    <mergeCell ref="C82:C83"/>
    <mergeCell ref="D82:D83"/>
    <mergeCell ref="E82:E83"/>
    <mergeCell ref="F82:F83"/>
    <mergeCell ref="G82:G83"/>
    <mergeCell ref="H82:H101"/>
    <mergeCell ref="I82:I101"/>
    <mergeCell ref="J82:J101"/>
    <mergeCell ref="K82:K101"/>
    <mergeCell ref="L82:L101"/>
    <mergeCell ref="M82:M101"/>
    <mergeCell ref="A84:B85"/>
    <mergeCell ref="C84:C85"/>
    <mergeCell ref="D84:D85"/>
    <mergeCell ref="E84:E85"/>
    <mergeCell ref="F84:F85"/>
    <mergeCell ref="G84:G85"/>
    <mergeCell ref="A86:B87"/>
    <mergeCell ref="C86:C87"/>
    <mergeCell ref="D86:D87"/>
    <mergeCell ref="E86:E87"/>
    <mergeCell ref="F86:F87"/>
    <mergeCell ref="G86:G87"/>
    <mergeCell ref="A88:B89"/>
    <mergeCell ref="C88:C89"/>
    <mergeCell ref="D88:D89"/>
    <mergeCell ref="E88:E89"/>
    <mergeCell ref="F88:F89"/>
    <mergeCell ref="G88:G89"/>
    <mergeCell ref="A90:B91"/>
    <mergeCell ref="C90:C91"/>
    <mergeCell ref="D90:D91"/>
    <mergeCell ref="E90:E91"/>
    <mergeCell ref="F90:F91"/>
    <mergeCell ref="G90:G91"/>
    <mergeCell ref="A92:B93"/>
    <mergeCell ref="C92:C93"/>
    <mergeCell ref="D92:D93"/>
    <mergeCell ref="E92:E93"/>
    <mergeCell ref="F92:F93"/>
    <mergeCell ref="G92:G93"/>
    <mergeCell ref="A94:B95"/>
    <mergeCell ref="C94:C95"/>
    <mergeCell ref="D94:D95"/>
    <mergeCell ref="E94:E95"/>
    <mergeCell ref="F94:F95"/>
    <mergeCell ref="G94:G95"/>
    <mergeCell ref="A96:B97"/>
    <mergeCell ref="C96:C97"/>
    <mergeCell ref="D96:D97"/>
    <mergeCell ref="E96:E97"/>
    <mergeCell ref="F96:F97"/>
    <mergeCell ref="G96:G97"/>
    <mergeCell ref="A98:B99"/>
    <mergeCell ref="C98:C99"/>
    <mergeCell ref="D98:D99"/>
    <mergeCell ref="E98:E99"/>
    <mergeCell ref="F98:F99"/>
    <mergeCell ref="G98:G99"/>
    <mergeCell ref="A100:B101"/>
    <mergeCell ref="C100:C101"/>
    <mergeCell ref="D100:D101"/>
    <mergeCell ref="E100:E101"/>
    <mergeCell ref="F100:F101"/>
    <mergeCell ref="G100:G101"/>
    <mergeCell ref="A102:O103"/>
    <mergeCell ref="A104:M104"/>
    <mergeCell ref="N105:O105"/>
    <mergeCell ref="M107:O107"/>
    <mergeCell ref="A108:O108"/>
    <mergeCell ref="A109:O109"/>
    <mergeCell ref="A110:O110"/>
    <mergeCell ref="B112:H112"/>
    <mergeCell ref="I112:J112"/>
    <mergeCell ref="K112:O112"/>
    <mergeCell ref="A116:O116"/>
    <mergeCell ref="A117:D117"/>
    <mergeCell ref="H118:I118"/>
    <mergeCell ref="J118:K118"/>
    <mergeCell ref="L118:M118"/>
    <mergeCell ref="N118:O118"/>
    <mergeCell ref="A119:A122"/>
    <mergeCell ref="H119:H128"/>
    <mergeCell ref="I119:I128"/>
    <mergeCell ref="J119:J128"/>
    <mergeCell ref="K119:K128"/>
    <mergeCell ref="L119:L128"/>
    <mergeCell ref="M119:M128"/>
    <mergeCell ref="N119:N139"/>
    <mergeCell ref="O119:O139"/>
    <mergeCell ref="A124:A125"/>
    <mergeCell ref="A126:A127"/>
    <mergeCell ref="A129:D129"/>
    <mergeCell ref="H130:I130"/>
    <mergeCell ref="J130:K130"/>
    <mergeCell ref="L130:M130"/>
    <mergeCell ref="A131:B131"/>
    <mergeCell ref="H131:H135"/>
    <mergeCell ref="I131:I135"/>
    <mergeCell ref="J131:J135"/>
    <mergeCell ref="K131:K135"/>
    <mergeCell ref="L131:L135"/>
    <mergeCell ref="M131:M135"/>
    <mergeCell ref="A132:B132"/>
    <mergeCell ref="A133:B133"/>
    <mergeCell ref="A134:B134"/>
    <mergeCell ref="A135:B135"/>
    <mergeCell ref="A136:D136"/>
    <mergeCell ref="H137:I137"/>
    <mergeCell ref="J137:K137"/>
    <mergeCell ref="L137:M137"/>
    <mergeCell ref="A138:B138"/>
    <mergeCell ref="H138:H139"/>
    <mergeCell ref="I138:I139"/>
    <mergeCell ref="J138:J139"/>
    <mergeCell ref="K138:K139"/>
    <mergeCell ref="L138:L139"/>
    <mergeCell ref="M138:M139"/>
    <mergeCell ref="A139:B139"/>
    <mergeCell ref="A141:O141"/>
    <mergeCell ref="A142:M142"/>
    <mergeCell ref="C145:J145"/>
    <mergeCell ref="A146:O146"/>
    <mergeCell ref="D148:F148"/>
    <mergeCell ref="J148:K148"/>
    <mergeCell ref="L148:O148"/>
    <mergeCell ref="A149:C149"/>
    <mergeCell ref="N152:O152"/>
    <mergeCell ref="M154:O154"/>
    <mergeCell ref="A155:O155"/>
    <mergeCell ref="A156:O156"/>
    <mergeCell ref="A157:O157"/>
    <mergeCell ref="B159:H159"/>
    <mergeCell ref="I159:J159"/>
    <mergeCell ref="K159:O159"/>
    <mergeCell ref="A162:O162"/>
    <mergeCell ref="A163:O163"/>
    <mergeCell ref="J165:K165"/>
    <mergeCell ref="B166:D166"/>
    <mergeCell ref="H166:K166"/>
    <mergeCell ref="A167:O168"/>
    <mergeCell ref="B169:D169"/>
    <mergeCell ref="I169:K169"/>
    <mergeCell ref="B170:D170"/>
    <mergeCell ref="G170:K170"/>
    <mergeCell ref="A171:A172"/>
    <mergeCell ref="B171:O172"/>
    <mergeCell ref="C173:D173"/>
    <mergeCell ref="J173:K173"/>
    <mergeCell ref="L173:M173"/>
    <mergeCell ref="N173:O173"/>
    <mergeCell ref="C174:D174"/>
    <mergeCell ref="J174:J177"/>
    <mergeCell ref="K174:K177"/>
    <mergeCell ref="L174:L177"/>
    <mergeCell ref="M174:M177"/>
    <mergeCell ref="N174:N177"/>
    <mergeCell ref="O174:O177"/>
    <mergeCell ref="C175:D175"/>
    <mergeCell ref="C176:D176"/>
    <mergeCell ref="C177:D177"/>
    <mergeCell ref="C181:J181"/>
    <mergeCell ref="A183:E183"/>
    <mergeCell ref="A184:E185"/>
    <mergeCell ref="F184:F185"/>
    <mergeCell ref="G184:G185"/>
    <mergeCell ref="A186:E188"/>
    <mergeCell ref="F186:G188"/>
  </mergeCells>
  <printOptions headings="false" gridLines="false" gridLinesSet="true" horizontalCentered="false" verticalCentered="false"/>
  <pageMargins left="0.7875" right="0.7875" top="0" bottom="0"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rowBreaks count="3" manualBreakCount="3">
    <brk id="28" man="true" max="16383" min="0"/>
    <brk id="105" man="true" max="16383" min="0"/>
    <brk id="152" man="true" max="16383" min="0"/>
  </rowBreaks>
  <colBreaks count="1" manualBreakCount="1">
    <brk id="15" man="true" max="65535" min="0"/>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4"/>
  <sheetViews>
    <sheetView showFormulas="false" showGridLines="true" showRowColHeaders="true" showZeros="true" rightToLeft="false" tabSelected="false" showOutlineSymbols="true" defaultGridColor="true" view="pageBreakPreview" topLeftCell="A49" colorId="64" zoomScale="95" zoomScaleNormal="110" zoomScalePageLayoutView="95" workbookViewId="0">
      <selection pane="topLeft" activeCell="C51" activeCellId="0" sqref="C51"/>
    </sheetView>
  </sheetViews>
  <sheetFormatPr defaultColWidth="11.5703125" defaultRowHeight="12.75" zeroHeight="false" outlineLevelRow="0" outlineLevelCol="0"/>
  <cols>
    <col collapsed="false" customWidth="true" hidden="false" outlineLevel="0" max="1" min="1" style="1" width="5.14"/>
    <col collapsed="false" customWidth="true" hidden="false" outlineLevel="0" max="2" min="2" style="1" width="13.42"/>
    <col collapsed="false" customWidth="true" hidden="false" outlineLevel="0" max="3" min="3" style="1" width="13.29"/>
    <col collapsed="false" customWidth="true" hidden="false" outlineLevel="0" max="4" min="4" style="1" width="7"/>
    <col collapsed="false" customWidth="true" hidden="false" outlineLevel="0" max="6" min="6" style="1" width="15.14"/>
    <col collapsed="false" customWidth="true" hidden="false" outlineLevel="0" max="7" min="7" style="1" width="12.29"/>
    <col collapsed="false" customWidth="true" hidden="false" outlineLevel="0" max="8" min="8" style="1" width="5.71"/>
  </cols>
  <sheetData>
    <row r="1" customFormat="false" ht="12.75" hidden="false" customHeight="false" outlineLevel="0" collapsed="false">
      <c r="C1" s="443"/>
      <c r="D1" s="444"/>
      <c r="E1" s="444"/>
      <c r="F1" s="443"/>
      <c r="G1" s="443"/>
    </row>
    <row r="2" customFormat="false" ht="18.95" hidden="false" customHeight="true" outlineLevel="0" collapsed="false">
      <c r="C2" s="445" t="s">
        <v>253</v>
      </c>
      <c r="D2" s="445"/>
      <c r="E2" s="445"/>
      <c r="F2" s="445"/>
      <c r="G2" s="446" t="s">
        <v>408</v>
      </c>
    </row>
    <row r="3" customFormat="false" ht="27.95" hidden="false" customHeight="true" outlineLevel="0" collapsed="false">
      <c r="A3" s="447"/>
      <c r="B3" s="448" t="s">
        <v>409</v>
      </c>
      <c r="C3" s="448"/>
      <c r="D3" s="448"/>
      <c r="E3" s="448"/>
      <c r="F3" s="448"/>
      <c r="G3" s="448"/>
      <c r="H3" s="447"/>
      <c r="I3" s="447"/>
      <c r="J3" s="447"/>
    </row>
    <row r="4" customFormat="false" ht="12.75" hidden="false" customHeight="false" outlineLevel="0" collapsed="false">
      <c r="B4" s="449" t="s">
        <v>410</v>
      </c>
      <c r="C4" s="449"/>
      <c r="D4" s="449"/>
      <c r="E4" s="449"/>
      <c r="F4" s="449"/>
      <c r="G4" s="449"/>
    </row>
    <row r="5" customFormat="false" ht="12.75" hidden="false" customHeight="false" outlineLevel="0" collapsed="false">
      <c r="B5" s="450" t="s">
        <v>411</v>
      </c>
      <c r="C5" s="450"/>
      <c r="D5" s="451"/>
      <c r="E5" s="451"/>
      <c r="F5" s="452" t="s">
        <v>412</v>
      </c>
      <c r="G5" s="452"/>
    </row>
    <row r="6" customFormat="false" ht="12.75" hidden="false" customHeight="false" outlineLevel="0" collapsed="false">
      <c r="B6" s="453" t="s">
        <v>413</v>
      </c>
      <c r="C6" s="453"/>
      <c r="D6" s="451"/>
      <c r="E6" s="451"/>
      <c r="F6" s="453" t="s">
        <v>414</v>
      </c>
      <c r="G6" s="453"/>
    </row>
    <row r="7" customFormat="false" ht="12.75" hidden="false" customHeight="false" outlineLevel="0" collapsed="false">
      <c r="C7" s="454"/>
      <c r="F7" s="454"/>
    </row>
    <row r="8" customFormat="false" ht="12.75" hidden="false" customHeight="true" outlineLevel="0" collapsed="false">
      <c r="B8" s="455" t="s">
        <v>415</v>
      </c>
      <c r="C8" s="456" t="s">
        <v>416</v>
      </c>
      <c r="D8" s="457" t="s">
        <v>417</v>
      </c>
      <c r="E8" s="458" t="s">
        <v>418</v>
      </c>
      <c r="F8" s="459" t="s">
        <v>68</v>
      </c>
      <c r="G8" s="460" t="s">
        <v>419</v>
      </c>
    </row>
    <row r="9" customFormat="false" ht="12.75" hidden="false" customHeight="false" outlineLevel="0" collapsed="false">
      <c r="B9" s="455"/>
      <c r="C9" s="456" t="s">
        <v>420</v>
      </c>
      <c r="D9" s="457"/>
      <c r="E9" s="458"/>
      <c r="F9" s="459" t="s">
        <v>265</v>
      </c>
      <c r="G9" s="460"/>
    </row>
    <row r="10" customFormat="false" ht="12.75" hidden="false" customHeight="false" outlineLevel="0" collapsed="false">
      <c r="B10" s="455"/>
      <c r="C10" s="456" t="s">
        <v>421</v>
      </c>
      <c r="D10" s="457"/>
      <c r="E10" s="458"/>
      <c r="F10" s="459" t="s">
        <v>89</v>
      </c>
      <c r="G10" s="460"/>
    </row>
    <row r="11" customFormat="false" ht="12.75" hidden="false" customHeight="false" outlineLevel="0" collapsed="false">
      <c r="B11" s="455"/>
      <c r="C11" s="456" t="s">
        <v>422</v>
      </c>
      <c r="D11" s="457"/>
      <c r="E11" s="458"/>
      <c r="F11" s="459" t="s">
        <v>93</v>
      </c>
      <c r="G11" s="460"/>
    </row>
    <row r="12" customFormat="false" ht="12.75" hidden="false" customHeight="false" outlineLevel="0" collapsed="false">
      <c r="B12" s="461"/>
      <c r="C12" s="456"/>
      <c r="D12" s="457"/>
      <c r="E12" s="462"/>
      <c r="F12" s="459"/>
      <c r="G12" s="460"/>
    </row>
    <row r="13" customFormat="false" ht="12.75" hidden="false" customHeight="true" outlineLevel="0" collapsed="false">
      <c r="B13" s="455" t="s">
        <v>423</v>
      </c>
      <c r="C13" s="456" t="s">
        <v>424</v>
      </c>
      <c r="D13" s="457"/>
      <c r="E13" s="458" t="s">
        <v>425</v>
      </c>
      <c r="F13" s="458" t="s">
        <v>426</v>
      </c>
      <c r="G13" s="460"/>
    </row>
    <row r="14" customFormat="false" ht="12.75" hidden="false" customHeight="false" outlineLevel="0" collapsed="false">
      <c r="B14" s="455"/>
      <c r="C14" s="456" t="s">
        <v>427</v>
      </c>
      <c r="D14" s="457"/>
      <c r="E14" s="458"/>
      <c r="F14" s="458"/>
      <c r="G14" s="458"/>
    </row>
    <row r="15" customFormat="false" ht="12.75" hidden="false" customHeight="false" outlineLevel="0" collapsed="false">
      <c r="B15" s="455"/>
      <c r="C15" s="456" t="s">
        <v>428</v>
      </c>
      <c r="D15" s="457"/>
      <c r="E15" s="458"/>
      <c r="F15" s="458"/>
      <c r="G15" s="458"/>
    </row>
    <row r="16" customFormat="false" ht="12.75" hidden="false" customHeight="false" outlineLevel="0" collapsed="false">
      <c r="B16" s="461"/>
      <c r="C16" s="456"/>
      <c r="D16" s="457"/>
      <c r="E16" s="463"/>
      <c r="F16" s="464"/>
      <c r="G16" s="460"/>
    </row>
    <row r="17" customFormat="false" ht="12.75" hidden="false" customHeight="true" outlineLevel="0" collapsed="false">
      <c r="B17" s="455" t="s">
        <v>429</v>
      </c>
      <c r="C17" s="455" t="s">
        <v>430</v>
      </c>
      <c r="D17" s="457"/>
      <c r="E17" s="458" t="s">
        <v>431</v>
      </c>
      <c r="F17" s="458" t="s">
        <v>432</v>
      </c>
      <c r="G17" s="460"/>
    </row>
    <row r="18" customFormat="false" ht="12.75" hidden="false" customHeight="false" outlineLevel="0" collapsed="false">
      <c r="B18" s="455"/>
      <c r="C18" s="455"/>
      <c r="D18" s="455"/>
      <c r="E18" s="458"/>
      <c r="F18" s="458"/>
      <c r="G18" s="460"/>
    </row>
    <row r="19" customFormat="false" ht="12.75" hidden="false" customHeight="false" outlineLevel="0" collapsed="false">
      <c r="B19" s="455"/>
      <c r="C19" s="455"/>
      <c r="D19" s="455"/>
      <c r="E19" s="458"/>
      <c r="F19" s="458"/>
      <c r="G19" s="460"/>
    </row>
    <row r="20" customFormat="false" ht="12.75" hidden="false" customHeight="false" outlineLevel="0" collapsed="false">
      <c r="B20" s="461"/>
      <c r="C20" s="461"/>
      <c r="D20" s="457"/>
      <c r="E20" s="462"/>
      <c r="F20" s="462"/>
      <c r="G20" s="460"/>
    </row>
    <row r="21" customFormat="false" ht="12.75" hidden="false" customHeight="false" outlineLevel="0" collapsed="false">
      <c r="B21" s="465"/>
    </row>
    <row r="22" customFormat="false" ht="12.75" hidden="false" customHeight="false" outlineLevel="0" collapsed="false">
      <c r="B22" s="465"/>
    </row>
    <row r="23" customFormat="false" ht="12.75" hidden="false" customHeight="true" outlineLevel="0" collapsed="false">
      <c r="B23" s="466" t="s">
        <v>433</v>
      </c>
      <c r="C23" s="466"/>
    </row>
    <row r="24" customFormat="false" ht="12.75" hidden="false" customHeight="false" outlineLevel="0" collapsed="false">
      <c r="B24" s="466"/>
      <c r="C24" s="466"/>
    </row>
    <row r="25" customFormat="false" ht="12.75" hidden="false" customHeight="false" outlineLevel="0" collapsed="false">
      <c r="B25" s="466"/>
      <c r="C25" s="466"/>
    </row>
    <row r="26" customFormat="false" ht="21.95" hidden="false" customHeight="true" outlineLevel="0" collapsed="false">
      <c r="B26" s="466"/>
      <c r="C26" s="466"/>
    </row>
    <row r="27" customFormat="false" ht="20.45" hidden="false" customHeight="true" outlineLevel="0" collapsed="false">
      <c r="B27" s="466"/>
      <c r="C27" s="466"/>
    </row>
    <row r="28" customFormat="false" ht="12.75" hidden="false" customHeight="false" outlineLevel="0" collapsed="false">
      <c r="B28" s="466"/>
      <c r="C28" s="466"/>
      <c r="E28" s="444"/>
      <c r="F28" s="443"/>
    </row>
    <row r="29" customFormat="false" ht="12.75" hidden="false" customHeight="false" outlineLevel="0" collapsed="false">
      <c r="B29" s="466"/>
      <c r="C29" s="466"/>
      <c r="E29" s="444"/>
      <c r="F29" s="443"/>
    </row>
    <row r="30" customFormat="false" ht="12.75" hidden="false" customHeight="true" outlineLevel="0" collapsed="false">
      <c r="B30" s="466"/>
      <c r="C30" s="466"/>
      <c r="D30" s="454"/>
      <c r="E30" s="444"/>
      <c r="F30" s="467" t="s">
        <v>434</v>
      </c>
      <c r="G30" s="467"/>
    </row>
    <row r="31" customFormat="false" ht="12.75" hidden="false" customHeight="false" outlineLevel="0" collapsed="false">
      <c r="B31" s="468"/>
      <c r="E31" s="444"/>
      <c r="F31" s="467"/>
      <c r="G31" s="467"/>
    </row>
    <row r="32" customFormat="false" ht="12.75" hidden="false" customHeight="true" outlineLevel="0" collapsed="false">
      <c r="B32" s="469" t="s">
        <v>435</v>
      </c>
      <c r="C32" s="469"/>
      <c r="D32" s="469"/>
      <c r="E32" s="444"/>
      <c r="F32" s="467"/>
      <c r="G32" s="467"/>
    </row>
    <row r="33" customFormat="false" ht="12.75" hidden="false" customHeight="false" outlineLevel="0" collapsed="false">
      <c r="B33" s="469"/>
      <c r="C33" s="469"/>
      <c r="D33" s="469"/>
      <c r="E33" s="444"/>
      <c r="F33" s="444"/>
      <c r="G33" s="467"/>
    </row>
    <row r="34" customFormat="false" ht="12.75" hidden="false" customHeight="false" outlineLevel="0" collapsed="false">
      <c r="B34" s="469"/>
      <c r="C34" s="469"/>
      <c r="D34" s="469"/>
      <c r="E34" s="444"/>
      <c r="F34" s="444"/>
      <c r="G34" s="467"/>
    </row>
    <row r="35" customFormat="false" ht="12.75" hidden="false" customHeight="false" outlineLevel="0" collapsed="false">
      <c r="B35" s="469"/>
      <c r="C35" s="469"/>
      <c r="D35" s="469"/>
      <c r="E35" s="444"/>
      <c r="F35" s="444"/>
      <c r="G35" s="467"/>
    </row>
    <row r="36" customFormat="false" ht="12.75" hidden="false" customHeight="false" outlineLevel="0" collapsed="false">
      <c r="B36" s="443"/>
      <c r="E36" s="444"/>
      <c r="F36" s="444"/>
      <c r="G36" s="467"/>
    </row>
    <row r="37" customFormat="false" ht="12.75" hidden="false" customHeight="false" outlineLevel="0" collapsed="false">
      <c r="B37" s="443"/>
      <c r="E37" s="444"/>
      <c r="F37" s="449" t="s">
        <v>408</v>
      </c>
      <c r="G37" s="449"/>
    </row>
    <row r="38" customFormat="false" ht="12.75" hidden="false" customHeight="false" outlineLevel="0" collapsed="false">
      <c r="B38" s="470" t="s">
        <v>436</v>
      </c>
      <c r="C38" s="470"/>
      <c r="D38" s="470"/>
      <c r="E38" s="470"/>
      <c r="F38" s="470"/>
      <c r="G38" s="470"/>
    </row>
    <row r="40" customFormat="false" ht="25.9" hidden="false" customHeight="true" outlineLevel="0" collapsed="false">
      <c r="B40" s="471" t="s">
        <v>437</v>
      </c>
      <c r="C40" s="471"/>
      <c r="D40" s="471"/>
      <c r="E40" s="471"/>
      <c r="F40" s="471"/>
      <c r="G40" s="471"/>
    </row>
    <row r="41" customFormat="false" ht="20.45" hidden="false" customHeight="true" outlineLevel="0" collapsed="false">
      <c r="B41" s="471"/>
      <c r="C41" s="471"/>
      <c r="D41" s="471"/>
      <c r="E41" s="471"/>
      <c r="F41" s="471"/>
      <c r="G41" s="471"/>
    </row>
    <row r="51" customFormat="false" ht="12.75" hidden="false" customHeight="false" outlineLevel="0" collapsed="false">
      <c r="C51" s="326" t="s">
        <v>438</v>
      </c>
      <c r="D51" s="326"/>
      <c r="E51" s="326"/>
      <c r="F51" s="326"/>
    </row>
    <row r="54" customFormat="false" ht="12.75" hidden="false" customHeight="false" outlineLevel="0" collapsed="false">
      <c r="C54" s="472" t="s">
        <v>439</v>
      </c>
      <c r="D54" s="472"/>
      <c r="E54" s="472"/>
      <c r="F54" s="472"/>
    </row>
    <row r="72" customFormat="false" ht="12.75" hidden="false" customHeight="false" outlineLevel="0" collapsed="false">
      <c r="A72" s="473" t="s">
        <v>440</v>
      </c>
      <c r="B72" s="473"/>
      <c r="C72" s="473"/>
      <c r="F72" s="474" t="s">
        <v>441</v>
      </c>
      <c r="G72" s="454" t="n">
        <v>55</v>
      </c>
    </row>
    <row r="74" customFormat="false" ht="12.75" hidden="false" customHeight="false" outlineLevel="0" collapsed="false">
      <c r="C74" s="326" t="s">
        <v>442</v>
      </c>
      <c r="D74" s="326"/>
      <c r="E74" s="326"/>
      <c r="F74" s="326"/>
    </row>
  </sheetData>
  <sheetProtection sheet="true" objects="true" scenarios="true"/>
  <mergeCells count="31">
    <mergeCell ref="D1:E1"/>
    <mergeCell ref="C2:F2"/>
    <mergeCell ref="B3:G3"/>
    <mergeCell ref="B4:G4"/>
    <mergeCell ref="B5:C5"/>
    <mergeCell ref="D5:E6"/>
    <mergeCell ref="F5:G5"/>
    <mergeCell ref="B6:C6"/>
    <mergeCell ref="F6:G6"/>
    <mergeCell ref="B8:B11"/>
    <mergeCell ref="D8:D20"/>
    <mergeCell ref="E8:E11"/>
    <mergeCell ref="G8:G20"/>
    <mergeCell ref="B13:B15"/>
    <mergeCell ref="E13:E15"/>
    <mergeCell ref="F13:F15"/>
    <mergeCell ref="B17:B19"/>
    <mergeCell ref="C17:C19"/>
    <mergeCell ref="E17:E19"/>
    <mergeCell ref="F17:F19"/>
    <mergeCell ref="B23:C30"/>
    <mergeCell ref="E28:E37"/>
    <mergeCell ref="F30:G36"/>
    <mergeCell ref="B32:D35"/>
    <mergeCell ref="F37:G37"/>
    <mergeCell ref="B38:G38"/>
    <mergeCell ref="B40:G41"/>
    <mergeCell ref="C51:F51"/>
    <mergeCell ref="C54:F54"/>
    <mergeCell ref="A72:C72"/>
    <mergeCell ref="C74:F7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12"/>
  <sheetViews>
    <sheetView showFormulas="false" showGridLines="true" showRowColHeaders="true" showZeros="true" rightToLeft="false" tabSelected="false" showOutlineSymbols="true" defaultGridColor="true" view="pageBreakPreview" topLeftCell="A49" colorId="64" zoomScale="95" zoomScaleNormal="100" zoomScalePageLayoutView="95" workbookViewId="0">
      <selection pane="topLeft" activeCell="D67" activeCellId="0" sqref="D67"/>
    </sheetView>
  </sheetViews>
  <sheetFormatPr defaultColWidth="12.5703125" defaultRowHeight="12.75" zeroHeight="false" outlineLevelRow="0" outlineLevelCol="0"/>
  <cols>
    <col collapsed="false" customWidth="true" hidden="false" outlineLevel="0" max="1" min="1" style="1" width="13.15"/>
    <col collapsed="false" customWidth="true" hidden="false" outlineLevel="0" max="2" min="2" style="1" width="15.57"/>
    <col collapsed="false" customWidth="true" hidden="false" outlineLevel="0" max="26" min="3" style="1" width="11.71"/>
  </cols>
  <sheetData>
    <row r="1" customFormat="false" ht="12.75" hidden="false" customHeight="true" outlineLevel="0" collapsed="false">
      <c r="A1" s="95" t="s">
        <v>443</v>
      </c>
      <c r="B1" s="95"/>
      <c r="C1" s="475"/>
      <c r="D1" s="3"/>
      <c r="E1" s="3"/>
      <c r="F1" s="3"/>
      <c r="G1" s="3"/>
      <c r="H1" s="3"/>
      <c r="I1" s="3"/>
      <c r="J1" s="3"/>
      <c r="K1" s="3"/>
      <c r="L1" s="3"/>
      <c r="M1" s="3"/>
      <c r="N1" s="3"/>
      <c r="O1" s="3"/>
      <c r="P1" s="3"/>
      <c r="Q1" s="3"/>
      <c r="R1" s="3"/>
      <c r="S1" s="3"/>
      <c r="T1" s="3"/>
      <c r="U1" s="3"/>
      <c r="V1" s="3"/>
      <c r="W1" s="3"/>
      <c r="X1" s="3"/>
      <c r="Y1" s="3"/>
      <c r="Z1" s="3"/>
    </row>
    <row r="2" customFormat="false" ht="8.25" hidden="false" customHeight="true" outlineLevel="0" collapsed="false">
      <c r="A2" s="476" t="s">
        <v>444</v>
      </c>
      <c r="B2" s="476"/>
      <c r="C2" s="477" t="s">
        <v>445</v>
      </c>
      <c r="D2" s="477"/>
      <c r="E2" s="142"/>
      <c r="G2" s="142"/>
      <c r="H2" s="142"/>
      <c r="I2" s="142"/>
      <c r="J2" s="142"/>
      <c r="K2" s="142"/>
      <c r="L2" s="142"/>
      <c r="M2" s="142"/>
      <c r="N2" s="142"/>
      <c r="O2" s="142"/>
      <c r="P2" s="142"/>
      <c r="Q2" s="142"/>
      <c r="R2" s="142"/>
      <c r="S2" s="142"/>
      <c r="T2" s="142"/>
      <c r="U2" s="142"/>
      <c r="V2" s="142"/>
      <c r="W2" s="142"/>
      <c r="X2" s="142"/>
      <c r="Y2" s="142"/>
      <c r="Z2" s="142"/>
    </row>
    <row r="3" customFormat="false" ht="8.25" hidden="false" customHeight="true" outlineLevel="0" collapsed="false">
      <c r="A3" s="476" t="s">
        <v>446</v>
      </c>
      <c r="B3" s="476"/>
      <c r="C3" s="476"/>
      <c r="D3" s="476"/>
      <c r="E3" s="142" t="s">
        <v>447</v>
      </c>
      <c r="F3" s="478" t="n">
        <v>919535725908</v>
      </c>
      <c r="G3" s="142"/>
      <c r="H3" s="142"/>
      <c r="I3" s="142"/>
      <c r="J3" s="142"/>
      <c r="K3" s="142"/>
      <c r="L3" s="142"/>
      <c r="M3" s="142"/>
      <c r="N3" s="142"/>
      <c r="O3" s="142"/>
      <c r="P3" s="142"/>
      <c r="Q3" s="142"/>
      <c r="R3" s="142"/>
      <c r="S3" s="142"/>
      <c r="T3" s="142"/>
      <c r="U3" s="142"/>
      <c r="V3" s="142"/>
      <c r="W3" s="142"/>
      <c r="X3" s="142"/>
      <c r="Y3" s="142"/>
      <c r="Z3" s="142"/>
    </row>
    <row r="4" customFormat="false" ht="14.1" hidden="false" customHeight="true" outlineLevel="0" collapsed="false">
      <c r="A4" s="476" t="s">
        <v>448</v>
      </c>
      <c r="B4" s="476"/>
      <c r="C4" s="476"/>
      <c r="D4" s="476"/>
      <c r="E4" s="142" t="s">
        <v>449</v>
      </c>
      <c r="F4" s="142" t="s">
        <v>450</v>
      </c>
      <c r="G4" s="142"/>
      <c r="H4" s="142"/>
      <c r="I4" s="142"/>
      <c r="J4" s="142"/>
      <c r="K4" s="142"/>
      <c r="L4" s="142"/>
      <c r="M4" s="142"/>
      <c r="N4" s="142"/>
      <c r="O4" s="142"/>
      <c r="P4" s="142"/>
      <c r="Q4" s="142"/>
      <c r="R4" s="142"/>
      <c r="S4" s="142"/>
      <c r="T4" s="142"/>
      <c r="U4" s="142"/>
      <c r="V4" s="142"/>
      <c r="W4" s="142"/>
      <c r="X4" s="142"/>
      <c r="Y4" s="142"/>
      <c r="Z4" s="142"/>
    </row>
    <row r="5" customFormat="false" ht="8.25" hidden="false" customHeight="true" outlineLevel="0" collapsed="false">
      <c r="A5" s="476" t="s">
        <v>451</v>
      </c>
      <c r="B5" s="476"/>
      <c r="C5" s="476"/>
      <c r="D5" s="476"/>
      <c r="E5" s="43" t="s">
        <v>452</v>
      </c>
      <c r="F5" s="479" t="s">
        <v>453</v>
      </c>
      <c r="G5" s="479"/>
      <c r="H5" s="479"/>
      <c r="I5" s="142"/>
      <c r="J5" s="142"/>
      <c r="K5" s="142"/>
      <c r="L5" s="142"/>
      <c r="M5" s="142"/>
      <c r="N5" s="142"/>
      <c r="O5" s="142"/>
      <c r="P5" s="142"/>
      <c r="Q5" s="142"/>
      <c r="R5" s="142"/>
      <c r="S5" s="142"/>
      <c r="T5" s="142"/>
      <c r="U5" s="142"/>
      <c r="V5" s="142"/>
      <c r="W5" s="142"/>
      <c r="X5" s="142"/>
      <c r="Y5" s="142"/>
      <c r="Z5" s="142"/>
    </row>
    <row r="6" customFormat="false" ht="8.25" hidden="false" customHeight="true" outlineLevel="0" collapsed="false">
      <c r="A6" s="476" t="s">
        <v>454</v>
      </c>
      <c r="B6" s="476"/>
      <c r="C6" s="476"/>
      <c r="D6" s="476"/>
      <c r="E6" s="142"/>
      <c r="F6" s="142"/>
      <c r="G6" s="142"/>
      <c r="H6" s="142"/>
      <c r="I6" s="142"/>
      <c r="J6" s="142"/>
      <c r="K6" s="142"/>
      <c r="L6" s="142"/>
      <c r="M6" s="142"/>
      <c r="N6" s="142"/>
      <c r="O6" s="142"/>
      <c r="P6" s="142"/>
      <c r="Q6" s="142"/>
      <c r="R6" s="142"/>
      <c r="S6" s="142"/>
      <c r="T6" s="142"/>
      <c r="U6" s="142"/>
      <c r="V6" s="142"/>
      <c r="W6" s="142"/>
      <c r="X6" s="142"/>
      <c r="Y6" s="142"/>
      <c r="Z6" s="142"/>
    </row>
    <row r="7" customFormat="false" ht="12.75" hidden="false" customHeight="true" outlineLevel="0" collapsed="false">
      <c r="A7" s="43"/>
      <c r="B7" s="43"/>
      <c r="C7" s="3"/>
      <c r="D7" s="3"/>
      <c r="E7" s="3"/>
      <c r="F7" s="3"/>
      <c r="G7" s="3"/>
      <c r="H7" s="3"/>
      <c r="I7" s="3"/>
      <c r="J7" s="3"/>
      <c r="K7" s="3"/>
      <c r="L7" s="3"/>
      <c r="M7" s="3"/>
      <c r="N7" s="3"/>
      <c r="O7" s="3"/>
      <c r="P7" s="3"/>
      <c r="Q7" s="3"/>
      <c r="R7" s="3"/>
      <c r="S7" s="3"/>
      <c r="T7" s="3"/>
      <c r="U7" s="3"/>
      <c r="V7" s="3"/>
      <c r="W7" s="3"/>
      <c r="X7" s="3"/>
      <c r="Y7" s="3"/>
      <c r="Z7" s="3"/>
    </row>
    <row r="8" customFormat="false" ht="12.75" hidden="false" customHeight="true" outlineLevel="0" collapsed="false">
      <c r="A8" s="43" t="s">
        <v>455</v>
      </c>
      <c r="B8" s="43"/>
      <c r="C8" s="3"/>
      <c r="D8" s="479" t="s">
        <v>456</v>
      </c>
      <c r="E8" s="479"/>
      <c r="F8" s="479"/>
      <c r="G8" s="3"/>
      <c r="H8" s="3"/>
      <c r="I8" s="3"/>
      <c r="J8" s="3"/>
      <c r="K8" s="3"/>
      <c r="L8" s="3"/>
      <c r="M8" s="3"/>
      <c r="N8" s="3"/>
      <c r="O8" s="3"/>
      <c r="P8" s="3"/>
      <c r="Q8" s="3"/>
      <c r="R8" s="3"/>
      <c r="S8" s="3"/>
      <c r="T8" s="3"/>
      <c r="U8" s="3"/>
      <c r="V8" s="3"/>
      <c r="W8" s="3"/>
      <c r="X8" s="3"/>
      <c r="Y8" s="3"/>
      <c r="Z8" s="3"/>
    </row>
    <row r="9" customFormat="false" ht="12.75" hidden="false" customHeight="true" outlineLevel="0" collapsed="false">
      <c r="A9" s="43"/>
      <c r="B9" s="43"/>
      <c r="C9" s="3"/>
      <c r="D9" s="3"/>
      <c r="E9" s="3"/>
      <c r="F9" s="3"/>
      <c r="G9" s="3"/>
      <c r="H9" s="3"/>
      <c r="I9" s="3"/>
      <c r="J9" s="3"/>
      <c r="K9" s="3"/>
      <c r="L9" s="3"/>
      <c r="M9" s="3"/>
      <c r="N9" s="3"/>
      <c r="O9" s="3"/>
      <c r="P9" s="3"/>
      <c r="Q9" s="3"/>
      <c r="R9" s="3"/>
      <c r="S9" s="3"/>
      <c r="T9" s="3"/>
      <c r="U9" s="3"/>
      <c r="V9" s="3"/>
      <c r="W9" s="3"/>
      <c r="X9" s="3"/>
      <c r="Y9" s="3"/>
      <c r="Z9" s="3"/>
    </row>
    <row r="10" customFormat="false" ht="8.25" hidden="false" customHeight="true" outlineLevel="0" collapsed="false">
      <c r="A10" s="480" t="s">
        <v>457</v>
      </c>
      <c r="B10" s="481" t="s">
        <v>458</v>
      </c>
      <c r="C10" s="481"/>
      <c r="D10" s="482" t="s">
        <v>459</v>
      </c>
      <c r="E10" s="482"/>
      <c r="F10" s="483" t="s">
        <v>460</v>
      </c>
      <c r="G10" s="482" t="s">
        <v>461</v>
      </c>
      <c r="H10" s="482"/>
      <c r="I10" s="484" t="s">
        <v>462</v>
      </c>
      <c r="J10" s="480"/>
      <c r="K10" s="480"/>
      <c r="L10" s="480"/>
      <c r="M10" s="480"/>
      <c r="N10" s="480"/>
      <c r="O10" s="480"/>
      <c r="P10" s="480"/>
      <c r="Q10" s="480"/>
      <c r="R10" s="480"/>
      <c r="S10" s="480"/>
      <c r="T10" s="480"/>
      <c r="U10" s="480"/>
      <c r="V10" s="480"/>
      <c r="W10" s="480"/>
      <c r="X10" s="480"/>
      <c r="Y10" s="480"/>
      <c r="Z10" s="480"/>
    </row>
    <row r="11" customFormat="false" ht="8.25" hidden="false" customHeight="true" outlineLevel="0" collapsed="false">
      <c r="A11" s="480"/>
      <c r="B11" s="480"/>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row>
    <row r="12" customFormat="false" ht="8.25" hidden="false" customHeight="true" outlineLevel="0" collapsed="false">
      <c r="A12" s="480" t="s">
        <v>463</v>
      </c>
      <c r="B12" s="480"/>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row>
    <row r="13" customFormat="false" ht="8.25" hidden="false" customHeight="true" outlineLevel="0" collapsed="false">
      <c r="A13" s="480" t="s">
        <v>464</v>
      </c>
      <c r="B13" s="485" t="s">
        <v>465</v>
      </c>
      <c r="C13" s="480"/>
      <c r="D13" s="482"/>
      <c r="E13" s="482"/>
      <c r="F13" s="483"/>
      <c r="G13" s="482"/>
      <c r="H13" s="482"/>
      <c r="I13" s="484"/>
      <c r="J13" s="480"/>
      <c r="K13" s="480"/>
      <c r="L13" s="480"/>
      <c r="M13" s="480"/>
      <c r="N13" s="480"/>
      <c r="O13" s="480"/>
      <c r="P13" s="480"/>
      <c r="Q13" s="480"/>
      <c r="R13" s="480"/>
      <c r="S13" s="480"/>
      <c r="T13" s="480"/>
      <c r="U13" s="480"/>
      <c r="V13" s="480"/>
      <c r="W13" s="480"/>
      <c r="X13" s="480"/>
      <c r="Y13" s="480"/>
      <c r="Z13" s="480"/>
    </row>
    <row r="14" customFormat="false" ht="8.25" hidden="false" customHeight="true" outlineLevel="0" collapsed="false">
      <c r="A14" s="480" t="s">
        <v>466</v>
      </c>
      <c r="B14" s="485" t="s">
        <v>467</v>
      </c>
      <c r="C14" s="480"/>
      <c r="D14" s="3"/>
      <c r="E14" s="486"/>
      <c r="F14" s="486"/>
      <c r="G14" s="486"/>
      <c r="H14" s="480"/>
      <c r="I14" s="480"/>
      <c r="J14" s="480"/>
      <c r="K14" s="480"/>
      <c r="L14" s="480"/>
      <c r="M14" s="480"/>
      <c r="N14" s="480"/>
      <c r="O14" s="480"/>
      <c r="P14" s="480"/>
      <c r="Q14" s="480"/>
      <c r="R14" s="480"/>
      <c r="S14" s="480"/>
      <c r="T14" s="480"/>
      <c r="U14" s="480"/>
      <c r="V14" s="480"/>
      <c r="W14" s="480"/>
      <c r="X14" s="480"/>
      <c r="Y14" s="480"/>
      <c r="Z14" s="480"/>
    </row>
    <row r="15" customFormat="false" ht="8.25" hidden="false" customHeight="true" outlineLevel="0" collapsed="false">
      <c r="A15" s="480" t="s">
        <v>468</v>
      </c>
      <c r="B15" s="485" t="s">
        <v>469</v>
      </c>
      <c r="C15" s="480"/>
      <c r="D15" s="3"/>
      <c r="E15" s="486"/>
      <c r="F15" s="486"/>
      <c r="G15" s="486"/>
      <c r="H15" s="480"/>
      <c r="I15" s="480"/>
      <c r="J15" s="480"/>
      <c r="K15" s="480"/>
      <c r="L15" s="480"/>
      <c r="M15" s="480"/>
      <c r="N15" s="480"/>
      <c r="O15" s="480"/>
      <c r="P15" s="480"/>
      <c r="Q15" s="480"/>
      <c r="R15" s="480"/>
      <c r="S15" s="480"/>
      <c r="T15" s="480"/>
      <c r="U15" s="480"/>
      <c r="V15" s="480"/>
      <c r="W15" s="480"/>
      <c r="X15" s="480"/>
      <c r="Y15" s="480"/>
      <c r="Z15" s="480"/>
    </row>
    <row r="16" customFormat="false" ht="12.75" hidden="false" customHeight="true" outlineLevel="0" collapsed="false">
      <c r="A16" s="43"/>
      <c r="B16" s="4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A17" s="95" t="s">
        <v>470</v>
      </c>
      <c r="B17" s="95"/>
      <c r="C17" s="95"/>
      <c r="D17" s="95"/>
      <c r="E17" s="95"/>
      <c r="F17" s="95"/>
      <c r="G17" s="95"/>
      <c r="H17" s="475"/>
      <c r="I17" s="475"/>
      <c r="J17" s="3"/>
      <c r="K17" s="3"/>
      <c r="L17" s="3"/>
      <c r="M17" s="3"/>
      <c r="N17" s="3"/>
      <c r="O17" s="3"/>
      <c r="P17" s="3"/>
      <c r="Q17" s="3"/>
      <c r="R17" s="3"/>
      <c r="S17" s="3"/>
      <c r="T17" s="3"/>
      <c r="U17" s="3"/>
      <c r="V17" s="3"/>
      <c r="W17" s="3"/>
      <c r="X17" s="3"/>
      <c r="Y17" s="3"/>
      <c r="Z17" s="3"/>
    </row>
    <row r="18" customFormat="false" ht="12.75" hidden="false" customHeight="true" outlineLevel="0" collapsed="false">
      <c r="A18" s="44" t="s">
        <v>471</v>
      </c>
      <c r="B18" s="44"/>
      <c r="C18" s="44"/>
      <c r="D18" s="44"/>
      <c r="E18" s="44"/>
      <c r="F18" s="44"/>
      <c r="G18" s="44"/>
      <c r="H18" s="44"/>
      <c r="I18" s="44"/>
      <c r="J18" s="487"/>
      <c r="K18" s="487"/>
      <c r="L18" s="487"/>
      <c r="M18" s="487"/>
      <c r="N18" s="487"/>
      <c r="O18" s="487"/>
      <c r="P18" s="487"/>
      <c r="Q18" s="487"/>
      <c r="R18" s="487"/>
      <c r="S18" s="487"/>
      <c r="T18" s="487"/>
      <c r="U18" s="487"/>
      <c r="V18" s="487"/>
      <c r="W18" s="487"/>
      <c r="X18" s="487"/>
      <c r="Y18" s="487"/>
      <c r="Z18" s="487"/>
    </row>
    <row r="19" customFormat="false" ht="12.75" hidden="false" customHeight="true" outlineLevel="0" collapsed="false">
      <c r="A19" s="95" t="s">
        <v>472</v>
      </c>
      <c r="B19" s="95"/>
      <c r="C19" s="95"/>
      <c r="D19" s="3"/>
      <c r="E19" s="3"/>
      <c r="F19" s="475"/>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475"/>
      <c r="B20" s="475"/>
      <c r="C20" s="488" t="s">
        <v>473</v>
      </c>
      <c r="D20" s="488"/>
      <c r="E20" s="488"/>
      <c r="F20" s="488"/>
      <c r="G20" s="3"/>
      <c r="H20" s="3"/>
      <c r="I20" s="3"/>
      <c r="J20" s="3"/>
      <c r="K20" s="3"/>
      <c r="L20" s="3"/>
      <c r="M20" s="3"/>
      <c r="N20" s="3"/>
      <c r="O20" s="3"/>
      <c r="P20" s="3"/>
      <c r="Q20" s="3"/>
      <c r="R20" s="3"/>
      <c r="S20" s="3"/>
      <c r="T20" s="3"/>
      <c r="U20" s="3"/>
      <c r="V20" s="3"/>
      <c r="W20" s="3"/>
      <c r="X20" s="3"/>
      <c r="Y20" s="3"/>
      <c r="Z20" s="3"/>
    </row>
    <row r="21" customFormat="false" ht="23.25" hidden="false" customHeight="true" outlineLevel="0" collapsed="false">
      <c r="A21" s="42" t="s">
        <v>474</v>
      </c>
      <c r="B21" s="42"/>
      <c r="C21" s="42"/>
      <c r="D21" s="42"/>
      <c r="E21" s="42"/>
      <c r="F21" s="42"/>
      <c r="G21" s="42"/>
      <c r="H21" s="42"/>
      <c r="I21" s="42"/>
      <c r="J21" s="3"/>
      <c r="K21" s="3"/>
      <c r="L21" s="3"/>
      <c r="M21" s="3"/>
      <c r="N21" s="3"/>
      <c r="O21" s="3"/>
      <c r="P21" s="3"/>
      <c r="Q21" s="3"/>
      <c r="R21" s="3"/>
      <c r="S21" s="3"/>
      <c r="T21" s="3"/>
      <c r="U21" s="3"/>
      <c r="V21" s="3"/>
      <c r="W21" s="3"/>
      <c r="X21" s="3"/>
      <c r="Y21" s="3"/>
      <c r="Z21" s="3"/>
    </row>
    <row r="22" customFormat="false" ht="23.25" hidden="false" customHeight="true" outlineLevel="0" collapsed="false">
      <c r="A22" s="42" t="s">
        <v>475</v>
      </c>
      <c r="B22" s="42"/>
      <c r="C22" s="42"/>
      <c r="D22" s="42"/>
      <c r="E22" s="42"/>
      <c r="F22" s="42"/>
      <c r="G22" s="42"/>
      <c r="H22" s="42"/>
      <c r="I22" s="42"/>
      <c r="J22" s="3"/>
      <c r="K22" s="3"/>
      <c r="L22" s="3"/>
      <c r="M22" s="3"/>
      <c r="N22" s="3"/>
      <c r="O22" s="3"/>
      <c r="P22" s="3"/>
      <c r="Q22" s="3"/>
      <c r="R22" s="3"/>
      <c r="S22" s="3"/>
      <c r="T22" s="3"/>
      <c r="U22" s="3"/>
      <c r="V22" s="3"/>
      <c r="W22" s="3"/>
      <c r="X22" s="3"/>
      <c r="Y22" s="3"/>
      <c r="Z22" s="3"/>
    </row>
    <row r="23" customFormat="false" ht="12.75" hidden="false" customHeight="true" outlineLevel="0" collapsed="false">
      <c r="A23" s="475"/>
      <c r="B23" s="475"/>
      <c r="C23" s="475"/>
      <c r="D23" s="3"/>
      <c r="E23" s="3"/>
      <c r="F23" s="475"/>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475"/>
      <c r="B24" s="475"/>
      <c r="C24" s="488" t="s">
        <v>476</v>
      </c>
      <c r="D24" s="488"/>
      <c r="E24" s="488"/>
      <c r="F24" s="488"/>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42" t="s">
        <v>477</v>
      </c>
      <c r="B25" s="42"/>
      <c r="C25" s="42"/>
      <c r="D25" s="42"/>
      <c r="E25" s="42"/>
      <c r="F25" s="42"/>
      <c r="G25" s="42"/>
      <c r="H25" s="42"/>
      <c r="I25" s="42"/>
      <c r="J25" s="3"/>
      <c r="K25" s="3"/>
      <c r="L25" s="3"/>
      <c r="M25" s="3"/>
      <c r="N25" s="3"/>
      <c r="O25" s="3"/>
      <c r="P25" s="3"/>
      <c r="Q25" s="3"/>
      <c r="R25" s="3"/>
      <c r="S25" s="3"/>
      <c r="T25" s="3"/>
      <c r="U25" s="3"/>
      <c r="V25" s="3"/>
      <c r="W25" s="3"/>
      <c r="X25" s="3"/>
      <c r="Y25" s="3"/>
      <c r="Z25" s="3"/>
    </row>
    <row r="26" customFormat="false" ht="12.75" hidden="false" customHeight="true" outlineLevel="0" collapsed="false">
      <c r="A26" s="42"/>
      <c r="B26" s="42"/>
      <c r="C26" s="42"/>
      <c r="D26" s="42"/>
      <c r="E26" s="42"/>
      <c r="F26" s="42"/>
      <c r="G26" s="42"/>
      <c r="H26" s="42"/>
      <c r="I26" s="42"/>
      <c r="J26" s="3"/>
      <c r="K26" s="3"/>
      <c r="L26" s="3"/>
      <c r="M26" s="3"/>
      <c r="N26" s="3"/>
      <c r="O26" s="3"/>
      <c r="P26" s="3"/>
      <c r="Q26" s="3"/>
      <c r="R26" s="3"/>
      <c r="S26" s="3"/>
      <c r="T26" s="3"/>
      <c r="U26" s="3"/>
      <c r="V26" s="3"/>
      <c r="W26" s="3"/>
      <c r="X26" s="3"/>
      <c r="Y26" s="3"/>
      <c r="Z26" s="3"/>
    </row>
    <row r="27" customFormat="false" ht="27" hidden="false" customHeight="true" outlineLevel="0" collapsed="false">
      <c r="A27" s="42" t="s">
        <v>478</v>
      </c>
      <c r="B27" s="42"/>
      <c r="C27" s="42"/>
      <c r="D27" s="42"/>
      <c r="E27" s="42"/>
      <c r="F27" s="42"/>
      <c r="G27" s="42"/>
      <c r="H27" s="42"/>
      <c r="I27" s="42"/>
      <c r="J27" s="489"/>
      <c r="K27" s="489"/>
      <c r="L27" s="489"/>
      <c r="M27" s="489"/>
      <c r="N27" s="489"/>
      <c r="O27" s="489"/>
      <c r="P27" s="489"/>
      <c r="Q27" s="489"/>
      <c r="R27" s="489"/>
      <c r="S27" s="489"/>
      <c r="T27" s="489"/>
      <c r="U27" s="489"/>
      <c r="V27" s="489"/>
      <c r="W27" s="489"/>
      <c r="X27" s="489"/>
      <c r="Y27" s="489"/>
      <c r="Z27" s="489"/>
    </row>
    <row r="28" customFormat="false" ht="12.75" hidden="false" customHeight="true" outlineLevel="0" collapsed="false">
      <c r="A28" s="475"/>
      <c r="B28" s="475"/>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42" t="s">
        <v>479</v>
      </c>
      <c r="B29" s="42"/>
      <c r="C29" s="42"/>
      <c r="D29" s="42"/>
      <c r="E29" s="42"/>
      <c r="F29" s="42"/>
      <c r="G29" s="42"/>
      <c r="H29" s="42"/>
      <c r="I29" s="42"/>
      <c r="J29" s="3"/>
      <c r="K29" s="3"/>
      <c r="L29" s="3"/>
      <c r="M29" s="3"/>
      <c r="N29" s="3"/>
      <c r="O29" s="3"/>
      <c r="P29" s="3"/>
      <c r="Q29" s="3"/>
      <c r="R29" s="3"/>
      <c r="S29" s="3"/>
      <c r="T29" s="3"/>
      <c r="U29" s="3"/>
      <c r="V29" s="3"/>
      <c r="W29" s="3"/>
      <c r="X29" s="3"/>
      <c r="Y29" s="3"/>
      <c r="Z29" s="3"/>
    </row>
    <row r="30" customFormat="false" ht="12.75" hidden="false" customHeight="true" outlineLevel="0" collapsed="false">
      <c r="A30" s="42"/>
      <c r="B30" s="42"/>
      <c r="C30" s="42"/>
      <c r="D30" s="42"/>
      <c r="E30" s="42"/>
      <c r="F30" s="42"/>
      <c r="G30" s="42"/>
      <c r="H30" s="42"/>
      <c r="I30" s="42"/>
      <c r="J30" s="3"/>
      <c r="K30" s="3"/>
      <c r="L30" s="3"/>
      <c r="M30" s="3"/>
      <c r="N30" s="3"/>
      <c r="O30" s="3"/>
      <c r="P30" s="3"/>
      <c r="Q30" s="3"/>
      <c r="R30" s="3"/>
      <c r="S30" s="3"/>
      <c r="T30" s="3"/>
      <c r="U30" s="3"/>
      <c r="V30" s="3"/>
      <c r="W30" s="3"/>
      <c r="X30" s="3"/>
      <c r="Y30" s="3"/>
      <c r="Z30" s="3"/>
    </row>
    <row r="31" customFormat="false" ht="12.75" hidden="false" customHeight="true" outlineLevel="0" collapsed="false">
      <c r="A31" s="42" t="s">
        <v>480</v>
      </c>
      <c r="B31" s="42"/>
      <c r="C31" s="42"/>
      <c r="D31" s="42"/>
      <c r="E31" s="42"/>
      <c r="F31" s="42"/>
      <c r="G31" s="42"/>
      <c r="H31" s="42"/>
      <c r="I31" s="42"/>
      <c r="J31" s="3"/>
      <c r="K31" s="3"/>
      <c r="L31" s="3"/>
      <c r="M31" s="3"/>
      <c r="N31" s="3"/>
      <c r="O31" s="3"/>
      <c r="P31" s="3"/>
      <c r="Q31" s="3"/>
      <c r="R31" s="3"/>
      <c r="S31" s="3"/>
      <c r="T31" s="3"/>
      <c r="U31" s="3"/>
      <c r="V31" s="3"/>
      <c r="W31" s="3"/>
      <c r="X31" s="3"/>
      <c r="Y31" s="3"/>
      <c r="Z31" s="3"/>
    </row>
    <row r="32" customFormat="false" ht="12.75" hidden="false" customHeight="true" outlineLevel="0" collapsed="false">
      <c r="A32" s="42"/>
      <c r="B32" s="42"/>
      <c r="C32" s="42"/>
      <c r="D32" s="42"/>
      <c r="E32" s="42"/>
      <c r="F32" s="42"/>
      <c r="G32" s="42"/>
      <c r="H32" s="42"/>
      <c r="I32" s="42"/>
      <c r="J32" s="3"/>
      <c r="K32" s="3"/>
      <c r="L32" s="3"/>
      <c r="M32" s="3"/>
      <c r="N32" s="3"/>
      <c r="O32" s="3"/>
      <c r="P32" s="3"/>
      <c r="Q32" s="3"/>
      <c r="R32" s="3"/>
      <c r="S32" s="3"/>
      <c r="T32" s="3"/>
      <c r="U32" s="3"/>
      <c r="V32" s="3"/>
      <c r="W32" s="3"/>
      <c r="X32" s="3"/>
      <c r="Y32" s="3"/>
      <c r="Z32" s="3"/>
    </row>
    <row r="33" customFormat="false" ht="25.5" hidden="false" customHeight="true" outlineLevel="0" collapsed="false">
      <c r="A33" s="42"/>
      <c r="B33" s="42"/>
      <c r="C33" s="42"/>
      <c r="D33" s="42"/>
      <c r="E33" s="42"/>
      <c r="F33" s="42"/>
      <c r="G33" s="42"/>
      <c r="H33" s="42"/>
      <c r="I33" s="42"/>
      <c r="J33" s="3"/>
      <c r="K33" s="3"/>
      <c r="L33" s="3"/>
      <c r="M33" s="3"/>
      <c r="N33" s="3"/>
      <c r="O33" s="3"/>
      <c r="P33" s="3"/>
      <c r="Q33" s="3"/>
      <c r="R33" s="3"/>
      <c r="S33" s="3"/>
      <c r="T33" s="3"/>
      <c r="U33" s="3"/>
      <c r="V33" s="3"/>
      <c r="W33" s="3"/>
      <c r="X33" s="3"/>
      <c r="Y33" s="3"/>
      <c r="Z33" s="3"/>
    </row>
    <row r="34" customFormat="false" ht="25.5" hidden="false" customHeight="true" outlineLevel="0" collapsed="false">
      <c r="A34" s="490" t="s">
        <v>481</v>
      </c>
      <c r="B34" s="490"/>
      <c r="C34" s="490"/>
      <c r="D34" s="490"/>
      <c r="E34" s="490"/>
      <c r="F34" s="490"/>
      <c r="G34" s="490"/>
      <c r="H34" s="490"/>
      <c r="I34" s="490"/>
      <c r="J34" s="3"/>
      <c r="K34" s="3"/>
      <c r="L34" s="3"/>
      <c r="M34" s="3"/>
      <c r="N34" s="3"/>
      <c r="O34" s="3"/>
      <c r="P34" s="3"/>
      <c r="Q34" s="3"/>
      <c r="R34" s="3"/>
      <c r="S34" s="3"/>
      <c r="T34" s="3"/>
      <c r="U34" s="3"/>
      <c r="V34" s="3"/>
      <c r="W34" s="3"/>
      <c r="X34" s="3"/>
      <c r="Y34" s="3"/>
      <c r="Z34" s="3"/>
    </row>
    <row r="35" customFormat="false" ht="12.75" hidden="false" customHeight="true" outlineLevel="0" collapsed="false">
      <c r="A35" s="488" t="s">
        <v>482</v>
      </c>
      <c r="B35" s="488"/>
      <c r="C35" s="488"/>
      <c r="D35" s="488"/>
      <c r="E35" s="488"/>
      <c r="F35" s="488"/>
      <c r="G35" s="488"/>
      <c r="H35" s="488"/>
      <c r="I35" s="488"/>
      <c r="J35" s="3"/>
      <c r="K35" s="3"/>
      <c r="L35" s="3"/>
      <c r="M35" s="3"/>
      <c r="N35" s="3"/>
      <c r="O35" s="3"/>
      <c r="P35" s="3"/>
      <c r="Q35" s="3"/>
      <c r="R35" s="3"/>
      <c r="S35" s="3"/>
      <c r="T35" s="3"/>
      <c r="U35" s="3"/>
      <c r="V35" s="3"/>
      <c r="W35" s="3"/>
      <c r="X35" s="3"/>
      <c r="Y35" s="3"/>
      <c r="Z35" s="3"/>
    </row>
    <row r="36" customFormat="false" ht="12.75" hidden="false" customHeight="true" outlineLevel="0" collapsed="false">
      <c r="A36" s="42" t="s">
        <v>483</v>
      </c>
      <c r="B36" s="42"/>
      <c r="C36" s="42"/>
      <c r="D36" s="42"/>
      <c r="E36" s="42"/>
      <c r="F36" s="42"/>
      <c r="G36" s="42"/>
      <c r="H36" s="42"/>
      <c r="I36" s="42"/>
      <c r="J36" s="3"/>
      <c r="K36" s="3"/>
      <c r="L36" s="3"/>
      <c r="M36" s="3"/>
      <c r="N36" s="3"/>
      <c r="O36" s="3"/>
      <c r="P36" s="3"/>
      <c r="Q36" s="3"/>
      <c r="R36" s="3"/>
      <c r="S36" s="3"/>
      <c r="T36" s="3"/>
      <c r="U36" s="3"/>
      <c r="V36" s="3"/>
      <c r="W36" s="3"/>
      <c r="X36" s="3"/>
      <c r="Y36" s="3"/>
      <c r="Z36" s="3"/>
    </row>
    <row r="37" customFormat="false" ht="12.75" hidden="false" customHeight="true" outlineLevel="0" collapsed="false">
      <c r="A37" s="42"/>
      <c r="B37" s="42"/>
      <c r="C37" s="42"/>
      <c r="D37" s="42"/>
      <c r="E37" s="42"/>
      <c r="F37" s="42"/>
      <c r="G37" s="42"/>
      <c r="H37" s="42"/>
      <c r="I37" s="42"/>
      <c r="J37" s="3"/>
      <c r="K37" s="3"/>
      <c r="L37" s="3"/>
      <c r="M37" s="3"/>
      <c r="N37" s="3"/>
      <c r="O37" s="3"/>
      <c r="P37" s="3"/>
      <c r="Q37" s="3"/>
      <c r="R37" s="3"/>
      <c r="S37" s="3"/>
      <c r="T37" s="3"/>
      <c r="U37" s="3"/>
      <c r="V37" s="3"/>
      <c r="W37" s="3"/>
      <c r="X37" s="3"/>
      <c r="Y37" s="3"/>
      <c r="Z37" s="3"/>
    </row>
    <row r="38" customFormat="false" ht="12.75" hidden="false" customHeight="true" outlineLevel="0" collapsed="false">
      <c r="A38" s="42"/>
      <c r="B38" s="42"/>
      <c r="C38" s="42"/>
      <c r="D38" s="42"/>
      <c r="E38" s="42"/>
      <c r="F38" s="42"/>
      <c r="G38" s="42"/>
      <c r="H38" s="42"/>
      <c r="I38" s="42"/>
      <c r="J38" s="3"/>
      <c r="K38" s="3"/>
      <c r="L38" s="3"/>
      <c r="M38" s="3"/>
      <c r="N38" s="3"/>
      <c r="O38" s="3"/>
      <c r="P38" s="3"/>
      <c r="Q38" s="3"/>
      <c r="R38" s="3"/>
      <c r="S38" s="3"/>
      <c r="T38" s="3"/>
      <c r="U38" s="3"/>
      <c r="V38" s="3"/>
      <c r="W38" s="3"/>
      <c r="X38" s="3"/>
      <c r="Y38" s="3"/>
      <c r="Z38" s="3"/>
    </row>
    <row r="39" customFormat="false" ht="12.75" hidden="false" customHeight="true" outlineLevel="0" collapsed="false">
      <c r="A39" s="42"/>
      <c r="B39" s="42"/>
      <c r="C39" s="42"/>
      <c r="D39" s="42"/>
      <c r="E39" s="42"/>
      <c r="F39" s="42"/>
      <c r="G39" s="42"/>
      <c r="H39" s="42"/>
      <c r="I39" s="42"/>
      <c r="J39" s="3"/>
      <c r="K39" s="3"/>
      <c r="L39" s="3"/>
      <c r="M39" s="3"/>
      <c r="N39" s="3"/>
      <c r="O39" s="3"/>
      <c r="P39" s="3"/>
      <c r="Q39" s="3"/>
      <c r="R39" s="3"/>
      <c r="S39" s="3"/>
      <c r="T39" s="3"/>
      <c r="U39" s="3"/>
      <c r="V39" s="3"/>
      <c r="W39" s="3"/>
      <c r="X39" s="3"/>
      <c r="Y39" s="3"/>
      <c r="Z39" s="3"/>
    </row>
    <row r="40" customFormat="false" ht="12.75" hidden="false" customHeight="true" outlineLevel="0" collapsed="false">
      <c r="A40" s="42"/>
      <c r="B40" s="42"/>
      <c r="C40" s="42"/>
      <c r="D40" s="42"/>
      <c r="E40" s="42"/>
      <c r="F40" s="42"/>
      <c r="G40" s="42"/>
      <c r="H40" s="42"/>
      <c r="I40" s="42"/>
      <c r="J40" s="3"/>
      <c r="K40" s="3"/>
      <c r="L40" s="3"/>
      <c r="M40" s="3"/>
      <c r="N40" s="3"/>
      <c r="O40" s="3"/>
      <c r="P40" s="3"/>
      <c r="Q40" s="3"/>
      <c r="R40" s="3"/>
      <c r="S40" s="3"/>
      <c r="T40" s="3"/>
      <c r="U40" s="3"/>
      <c r="V40" s="3"/>
      <c r="W40" s="3"/>
      <c r="X40" s="3"/>
      <c r="Y40" s="3"/>
      <c r="Z40" s="3"/>
    </row>
    <row r="41" customFormat="false" ht="12.75" hidden="false" customHeight="true" outlineLevel="0" collapsed="false">
      <c r="A41" s="42"/>
      <c r="B41" s="42"/>
      <c r="C41" s="42"/>
      <c r="D41" s="42"/>
      <c r="E41" s="42"/>
      <c r="F41" s="42"/>
      <c r="G41" s="42"/>
      <c r="H41" s="42"/>
      <c r="I41" s="42"/>
      <c r="J41" s="3"/>
      <c r="K41" s="3"/>
      <c r="L41" s="3"/>
      <c r="M41" s="3"/>
      <c r="N41" s="3"/>
      <c r="O41" s="3"/>
      <c r="P41" s="3"/>
      <c r="Q41" s="3"/>
      <c r="R41" s="3"/>
      <c r="S41" s="3"/>
      <c r="T41" s="3"/>
      <c r="U41" s="3"/>
      <c r="V41" s="3"/>
      <c r="W41" s="3"/>
      <c r="X41" s="3"/>
      <c r="Y41" s="3"/>
      <c r="Z41" s="3"/>
    </row>
    <row r="42" customFormat="false" ht="12.75" hidden="false" customHeight="true" outlineLevel="0" collapsed="false">
      <c r="A42" s="490" t="s">
        <v>484</v>
      </c>
      <c r="B42" s="490"/>
      <c r="C42" s="490"/>
      <c r="D42" s="490"/>
      <c r="E42" s="490"/>
      <c r="F42" s="490"/>
      <c r="G42" s="490"/>
      <c r="H42" s="490"/>
      <c r="I42" s="490"/>
      <c r="J42" s="3"/>
      <c r="K42" s="3"/>
      <c r="L42" s="3"/>
      <c r="M42" s="3"/>
      <c r="N42" s="3"/>
      <c r="O42" s="3"/>
      <c r="P42" s="3"/>
      <c r="Q42" s="3"/>
      <c r="R42" s="3"/>
      <c r="S42" s="3"/>
      <c r="T42" s="3"/>
      <c r="U42" s="3"/>
      <c r="V42" s="3"/>
      <c r="W42" s="3"/>
      <c r="X42" s="3"/>
      <c r="Y42" s="3"/>
      <c r="Z42" s="3"/>
    </row>
    <row r="43" customFormat="false" ht="12.75" hidden="false" customHeight="true" outlineLevel="0" collapsed="false">
      <c r="A43" s="490"/>
      <c r="B43" s="490"/>
      <c r="C43" s="490"/>
      <c r="D43" s="490"/>
      <c r="E43" s="490"/>
      <c r="F43" s="490"/>
      <c r="G43" s="490"/>
      <c r="H43" s="490"/>
      <c r="I43" s="490"/>
      <c r="J43" s="3"/>
      <c r="K43" s="3"/>
      <c r="L43" s="3"/>
      <c r="M43" s="3"/>
      <c r="N43" s="3"/>
      <c r="O43" s="3"/>
      <c r="P43" s="3"/>
      <c r="Q43" s="3"/>
      <c r="R43" s="3"/>
      <c r="S43" s="3"/>
      <c r="T43" s="3"/>
      <c r="U43" s="3"/>
      <c r="V43" s="3"/>
      <c r="W43" s="3"/>
      <c r="X43" s="3"/>
      <c r="Y43" s="3"/>
      <c r="Z43" s="3"/>
    </row>
    <row r="44" customFormat="false" ht="12.75" hidden="false" customHeight="true" outlineLevel="0" collapsed="false">
      <c r="A44" s="490"/>
      <c r="B44" s="490"/>
      <c r="C44" s="490"/>
      <c r="D44" s="490"/>
      <c r="E44" s="490"/>
      <c r="F44" s="490"/>
      <c r="G44" s="490"/>
      <c r="H44" s="490"/>
      <c r="I44" s="490"/>
      <c r="J44" s="3"/>
      <c r="K44" s="3"/>
      <c r="L44" s="3"/>
      <c r="M44" s="3"/>
      <c r="N44" s="3"/>
      <c r="O44" s="3"/>
      <c r="P44" s="3"/>
      <c r="Q44" s="3"/>
      <c r="R44" s="3"/>
      <c r="S44" s="3"/>
      <c r="T44" s="3"/>
      <c r="U44" s="3"/>
      <c r="V44" s="3"/>
      <c r="W44" s="3"/>
      <c r="X44" s="3"/>
      <c r="Y44" s="3"/>
      <c r="Z44" s="3"/>
    </row>
    <row r="45" customFormat="false" ht="32.85" hidden="false" customHeight="true" outlineLevel="0" collapsed="false">
      <c r="A45" s="490"/>
      <c r="B45" s="490"/>
      <c r="C45" s="490"/>
      <c r="D45" s="490"/>
      <c r="E45" s="490"/>
      <c r="F45" s="490"/>
      <c r="G45" s="490"/>
      <c r="H45" s="490"/>
      <c r="I45" s="490"/>
      <c r="J45" s="3"/>
      <c r="K45" s="3"/>
      <c r="L45" s="3"/>
      <c r="M45" s="3"/>
      <c r="N45" s="3"/>
      <c r="O45" s="3"/>
      <c r="P45" s="3"/>
      <c r="Q45" s="3"/>
      <c r="R45" s="3"/>
      <c r="S45" s="3"/>
      <c r="T45" s="3"/>
      <c r="U45" s="3"/>
      <c r="V45" s="3"/>
      <c r="W45" s="3"/>
      <c r="X45" s="3"/>
      <c r="Y45" s="3"/>
      <c r="Z45" s="3"/>
    </row>
    <row r="46" customFormat="false" ht="12.75" hidden="false" customHeight="true" outlineLevel="0" collapsed="false">
      <c r="A46" s="488" t="s">
        <v>485</v>
      </c>
      <c r="B46" s="488"/>
      <c r="C46" s="488"/>
      <c r="D46" s="488"/>
      <c r="E46" s="488"/>
      <c r="F46" s="488"/>
      <c r="G46" s="488"/>
      <c r="H46" s="488"/>
      <c r="I46" s="488"/>
      <c r="J46" s="3"/>
      <c r="K46" s="3"/>
      <c r="L46" s="3"/>
      <c r="M46" s="3"/>
      <c r="N46" s="3"/>
      <c r="O46" s="3"/>
      <c r="P46" s="3"/>
      <c r="Q46" s="3"/>
      <c r="R46" s="3"/>
      <c r="S46" s="3"/>
      <c r="T46" s="3"/>
      <c r="U46" s="3"/>
      <c r="V46" s="3"/>
      <c r="W46" s="3"/>
      <c r="X46" s="3"/>
      <c r="Y46" s="3"/>
      <c r="Z46" s="3"/>
    </row>
    <row r="47" customFormat="false" ht="12.75" hidden="false" customHeight="true" outlineLevel="0" collapsed="false">
      <c r="A47" s="95" t="s">
        <v>486</v>
      </c>
      <c r="B47" s="95"/>
      <c r="C47" s="95"/>
      <c r="D47" s="95"/>
      <c r="E47" s="95"/>
      <c r="F47" s="95"/>
      <c r="G47" s="95"/>
      <c r="H47" s="95"/>
      <c r="I47" s="95"/>
      <c r="J47" s="3"/>
      <c r="K47" s="3"/>
      <c r="L47" s="3"/>
      <c r="M47" s="3"/>
      <c r="N47" s="3"/>
      <c r="O47" s="3"/>
      <c r="P47" s="3"/>
      <c r="Q47" s="3"/>
      <c r="R47" s="3"/>
      <c r="S47" s="3"/>
      <c r="T47" s="3"/>
      <c r="U47" s="3"/>
      <c r="V47" s="3"/>
      <c r="W47" s="3"/>
      <c r="X47" s="3"/>
      <c r="Y47" s="3"/>
      <c r="Z47" s="3"/>
    </row>
    <row r="48" customFormat="false" ht="12.75" hidden="false" customHeight="true" outlineLevel="0" collapsed="false">
      <c r="A48" s="475"/>
      <c r="B48" s="475"/>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488" t="s">
        <v>487</v>
      </c>
      <c r="B49" s="488"/>
      <c r="C49" s="488"/>
      <c r="D49" s="488"/>
      <c r="E49" s="488"/>
      <c r="F49" s="488"/>
      <c r="G49" s="488"/>
      <c r="H49" s="488"/>
      <c r="I49" s="488"/>
      <c r="J49" s="3"/>
      <c r="K49" s="3"/>
      <c r="L49" s="3"/>
      <c r="M49" s="3"/>
      <c r="N49" s="3"/>
      <c r="O49" s="3"/>
      <c r="P49" s="3"/>
      <c r="Q49" s="3"/>
      <c r="R49" s="3"/>
      <c r="S49" s="3"/>
      <c r="T49" s="3"/>
      <c r="U49" s="3"/>
      <c r="V49" s="3"/>
      <c r="W49" s="3"/>
      <c r="X49" s="3"/>
      <c r="Y49" s="3"/>
      <c r="Z49" s="3"/>
    </row>
    <row r="50" customFormat="false" ht="12.75" hidden="false" customHeight="true" outlineLevel="0" collapsed="false">
      <c r="A50" s="42" t="s">
        <v>488</v>
      </c>
      <c r="B50" s="42"/>
      <c r="C50" s="42"/>
      <c r="D50" s="42"/>
      <c r="E50" s="42"/>
      <c r="F50" s="42"/>
      <c r="G50" s="42"/>
      <c r="H50" s="42"/>
      <c r="I50" s="42"/>
      <c r="J50" s="3"/>
      <c r="K50" s="3"/>
      <c r="L50" s="3"/>
      <c r="M50" s="3"/>
      <c r="N50" s="3"/>
      <c r="O50" s="3"/>
      <c r="P50" s="3"/>
      <c r="Q50" s="3"/>
      <c r="R50" s="3"/>
      <c r="S50" s="3"/>
      <c r="T50" s="3"/>
      <c r="U50" s="3"/>
      <c r="V50" s="3"/>
      <c r="W50" s="3"/>
      <c r="X50" s="3"/>
      <c r="Y50" s="3"/>
      <c r="Z50" s="3"/>
    </row>
    <row r="51" customFormat="false" ht="12.75" hidden="false" customHeight="true" outlineLevel="0" collapsed="false">
      <c r="A51" s="42"/>
      <c r="B51" s="42"/>
      <c r="C51" s="42"/>
      <c r="D51" s="42"/>
      <c r="E51" s="42"/>
      <c r="F51" s="42"/>
      <c r="G51" s="42"/>
      <c r="H51" s="42"/>
      <c r="I51" s="42"/>
      <c r="J51" s="3"/>
      <c r="K51" s="3"/>
      <c r="L51" s="3"/>
      <c r="M51" s="3"/>
      <c r="N51" s="3"/>
      <c r="O51" s="3"/>
      <c r="P51" s="3"/>
      <c r="Q51" s="3"/>
      <c r="R51" s="3"/>
      <c r="S51" s="3"/>
      <c r="T51" s="3"/>
      <c r="U51" s="3"/>
      <c r="V51" s="3"/>
      <c r="W51" s="3"/>
      <c r="X51" s="3"/>
      <c r="Y51" s="3"/>
      <c r="Z51" s="3"/>
    </row>
    <row r="52" customFormat="false" ht="12.75" hidden="false" customHeight="true" outlineLevel="0" collapsed="false">
      <c r="A52" s="42"/>
      <c r="B52" s="42"/>
      <c r="C52" s="42"/>
      <c r="D52" s="42"/>
      <c r="E52" s="42"/>
      <c r="F52" s="42"/>
      <c r="G52" s="42"/>
      <c r="H52" s="42"/>
      <c r="I52" s="42"/>
      <c r="J52" s="3"/>
      <c r="K52" s="3"/>
      <c r="L52" s="3"/>
      <c r="M52" s="3"/>
      <c r="N52" s="3"/>
      <c r="O52" s="3"/>
      <c r="P52" s="3"/>
      <c r="Q52" s="3"/>
      <c r="R52" s="3"/>
      <c r="S52" s="3"/>
      <c r="T52" s="3"/>
      <c r="U52" s="3"/>
      <c r="V52" s="3"/>
      <c r="W52" s="3"/>
      <c r="X52" s="3"/>
      <c r="Y52" s="3"/>
      <c r="Z52" s="3"/>
    </row>
    <row r="53" customFormat="false" ht="12.75" hidden="false" customHeight="true" outlineLevel="0" collapsed="false">
      <c r="A53" s="488" t="s">
        <v>489</v>
      </c>
      <c r="B53" s="488"/>
      <c r="C53" s="488"/>
      <c r="D53" s="488"/>
      <c r="E53" s="488"/>
      <c r="F53" s="488"/>
      <c r="G53" s="488"/>
      <c r="H53" s="488"/>
      <c r="I53" s="488"/>
      <c r="J53" s="3"/>
      <c r="K53" s="3"/>
      <c r="L53" s="3"/>
      <c r="M53" s="3"/>
      <c r="N53" s="3"/>
      <c r="O53" s="3"/>
      <c r="P53" s="3"/>
      <c r="Q53" s="3"/>
      <c r="R53" s="3"/>
      <c r="S53" s="3"/>
      <c r="T53" s="3"/>
      <c r="U53" s="3"/>
      <c r="V53" s="3"/>
      <c r="W53" s="3"/>
      <c r="X53" s="3"/>
      <c r="Y53" s="3"/>
      <c r="Z53" s="3"/>
    </row>
    <row r="54" customFormat="false" ht="12.75" hidden="false" customHeight="true" outlineLevel="0" collapsed="false">
      <c r="A54" s="491" t="s">
        <v>490</v>
      </c>
      <c r="B54" s="491"/>
      <c r="C54" s="491"/>
      <c r="D54" s="491"/>
      <c r="E54" s="491"/>
      <c r="F54" s="491"/>
      <c r="G54" s="491"/>
      <c r="H54" s="491"/>
      <c r="I54" s="491"/>
      <c r="J54" s="3"/>
      <c r="K54" s="3"/>
      <c r="L54" s="3"/>
      <c r="M54" s="3"/>
      <c r="N54" s="3"/>
      <c r="O54" s="3"/>
      <c r="P54" s="3"/>
      <c r="Q54" s="3"/>
      <c r="R54" s="3"/>
      <c r="S54" s="3"/>
      <c r="T54" s="3"/>
      <c r="U54" s="3"/>
      <c r="V54" s="3"/>
      <c r="W54" s="3"/>
      <c r="X54" s="3"/>
      <c r="Y54" s="3"/>
      <c r="Z54" s="3"/>
    </row>
    <row r="55" customFormat="false" ht="12.75" hidden="false" customHeight="true" outlineLevel="0" collapsed="false">
      <c r="A55" s="491"/>
      <c r="B55" s="491"/>
      <c r="C55" s="491"/>
      <c r="D55" s="491"/>
      <c r="E55" s="491"/>
      <c r="F55" s="491"/>
      <c r="G55" s="491"/>
      <c r="H55" s="491"/>
      <c r="I55" s="491"/>
      <c r="J55" s="3"/>
      <c r="K55" s="3"/>
      <c r="L55" s="3"/>
      <c r="M55" s="3"/>
      <c r="N55" s="3"/>
      <c r="O55" s="3"/>
      <c r="P55" s="3"/>
      <c r="Q55" s="3"/>
      <c r="R55" s="3"/>
      <c r="S55" s="3"/>
      <c r="T55" s="3"/>
      <c r="U55" s="3"/>
      <c r="V55" s="3"/>
      <c r="W55" s="3"/>
      <c r="X55" s="3"/>
      <c r="Y55" s="3"/>
      <c r="Z55" s="3"/>
    </row>
    <row r="56" customFormat="false" ht="12.75" hidden="false" customHeight="true" outlineLevel="0" collapsed="false">
      <c r="A56" s="43"/>
      <c r="B56" s="475"/>
      <c r="C56" s="475"/>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492" t="s">
        <v>491</v>
      </c>
      <c r="B57" s="492"/>
      <c r="C57" s="492"/>
      <c r="D57" s="492"/>
      <c r="E57" s="492"/>
      <c r="F57" s="492"/>
      <c r="G57" s="492"/>
      <c r="H57" s="492"/>
      <c r="I57" s="492"/>
      <c r="J57" s="3"/>
      <c r="K57" s="3"/>
      <c r="L57" s="3"/>
      <c r="M57" s="3"/>
      <c r="N57" s="3"/>
      <c r="O57" s="3"/>
      <c r="P57" s="3"/>
      <c r="Q57" s="3"/>
      <c r="R57" s="3"/>
      <c r="S57" s="3"/>
      <c r="T57" s="3"/>
      <c r="U57" s="3"/>
      <c r="V57" s="3"/>
      <c r="W57" s="3"/>
      <c r="X57" s="3"/>
      <c r="Y57" s="3"/>
      <c r="Z57" s="3"/>
    </row>
    <row r="58" customFormat="false" ht="12.75" hidden="false" customHeight="true" outlineLevel="0" collapsed="false">
      <c r="A58" s="492"/>
      <c r="B58" s="492"/>
      <c r="C58" s="492"/>
      <c r="D58" s="492"/>
      <c r="E58" s="492"/>
      <c r="F58" s="492"/>
      <c r="G58" s="492"/>
      <c r="H58" s="492"/>
      <c r="I58" s="492"/>
      <c r="J58" s="3"/>
      <c r="K58" s="3"/>
      <c r="L58" s="3"/>
      <c r="M58" s="3"/>
      <c r="N58" s="3"/>
      <c r="O58" s="3"/>
      <c r="P58" s="3"/>
      <c r="Q58" s="3"/>
      <c r="R58" s="3"/>
      <c r="S58" s="3"/>
      <c r="T58" s="3"/>
      <c r="U58" s="3"/>
      <c r="V58" s="3"/>
      <c r="W58" s="3"/>
      <c r="X58" s="3"/>
      <c r="Y58" s="3"/>
      <c r="Z58" s="3"/>
    </row>
    <row r="59" customFormat="false" ht="20.85" hidden="false" customHeight="true" outlineLevel="0" collapsed="false">
      <c r="A59" s="95" t="s">
        <v>492</v>
      </c>
      <c r="B59" s="95"/>
      <c r="C59" s="95"/>
      <c r="D59" s="95"/>
      <c r="E59" s="95"/>
      <c r="F59" s="95"/>
      <c r="G59" s="95"/>
      <c r="H59" s="95"/>
      <c r="I59" s="95"/>
      <c r="J59" s="3"/>
      <c r="K59" s="3"/>
      <c r="L59" s="3"/>
      <c r="M59" s="3"/>
      <c r="N59" s="3"/>
      <c r="O59" s="3"/>
      <c r="P59" s="3"/>
      <c r="Q59" s="3"/>
      <c r="R59" s="3"/>
      <c r="S59" s="3"/>
      <c r="T59" s="3"/>
      <c r="U59" s="3"/>
      <c r="V59" s="3"/>
      <c r="W59" s="3"/>
      <c r="X59" s="3"/>
      <c r="Y59" s="3"/>
      <c r="Z59" s="3"/>
    </row>
    <row r="60" customFormat="false" ht="12.75" hidden="false" customHeight="true" outlineLevel="0" collapsed="false">
      <c r="A60" s="417" t="s">
        <v>493</v>
      </c>
      <c r="B60" s="417"/>
      <c r="C60" s="417"/>
      <c r="D60" s="417"/>
      <c r="E60" s="417"/>
      <c r="F60" s="417"/>
      <c r="G60" s="417"/>
      <c r="H60" s="417"/>
      <c r="I60" s="417"/>
      <c r="J60" s="3"/>
      <c r="K60" s="3"/>
      <c r="L60" s="3"/>
      <c r="M60" s="3"/>
      <c r="N60" s="3"/>
      <c r="O60" s="3"/>
      <c r="P60" s="3"/>
      <c r="Q60" s="3"/>
      <c r="R60" s="3"/>
      <c r="S60" s="3"/>
      <c r="T60" s="3"/>
      <c r="U60" s="3"/>
      <c r="V60" s="3"/>
      <c r="W60" s="3"/>
      <c r="X60" s="3"/>
      <c r="Y60" s="3"/>
      <c r="Z60" s="3"/>
    </row>
    <row r="61" customFormat="false" ht="12.75" hidden="false" customHeight="true" outlineLevel="0" collapsed="false">
      <c r="A61" s="417"/>
      <c r="B61" s="417"/>
      <c r="C61" s="417"/>
      <c r="D61" s="417"/>
      <c r="E61" s="417"/>
      <c r="F61" s="417"/>
      <c r="G61" s="417"/>
      <c r="H61" s="417"/>
      <c r="I61" s="417"/>
      <c r="J61" s="3"/>
      <c r="K61" s="3"/>
      <c r="L61" s="3"/>
      <c r="M61" s="3"/>
      <c r="N61" s="3"/>
      <c r="O61" s="3"/>
      <c r="P61" s="3"/>
      <c r="Q61" s="3"/>
      <c r="R61" s="3"/>
      <c r="S61" s="3"/>
      <c r="T61" s="3"/>
      <c r="U61" s="3"/>
      <c r="V61" s="3"/>
      <c r="W61" s="3"/>
      <c r="X61" s="3"/>
      <c r="Y61" s="3"/>
      <c r="Z61" s="3"/>
    </row>
    <row r="62" customFormat="false" ht="5.25" hidden="false" customHeight="true" outlineLevel="0" collapsed="false">
      <c r="A62" s="417"/>
      <c r="B62" s="417"/>
      <c r="C62" s="417"/>
      <c r="D62" s="417"/>
      <c r="E62" s="417"/>
      <c r="F62" s="417"/>
      <c r="G62" s="417"/>
      <c r="H62" s="417"/>
      <c r="I62" s="417"/>
      <c r="J62" s="3"/>
      <c r="K62" s="3"/>
      <c r="L62" s="3"/>
      <c r="M62" s="3"/>
      <c r="N62" s="3"/>
      <c r="O62" s="3"/>
      <c r="P62" s="3"/>
      <c r="Q62" s="3"/>
      <c r="R62" s="3"/>
      <c r="S62" s="3"/>
      <c r="T62" s="3"/>
      <c r="U62" s="3"/>
      <c r="V62" s="3"/>
      <c r="W62" s="3"/>
      <c r="X62" s="3"/>
      <c r="Y62" s="3"/>
      <c r="Z62" s="3"/>
    </row>
    <row r="63" customFormat="false" ht="5.25" hidden="false" customHeight="true" outlineLevel="0" collapsed="false">
      <c r="A63" s="417"/>
      <c r="B63" s="417"/>
      <c r="C63" s="417"/>
      <c r="D63" s="417"/>
      <c r="E63" s="417"/>
      <c r="F63" s="417"/>
      <c r="G63" s="417"/>
      <c r="H63" s="417"/>
      <c r="I63" s="417"/>
      <c r="J63" s="3"/>
      <c r="K63" s="3"/>
      <c r="L63" s="3"/>
      <c r="M63" s="3"/>
      <c r="N63" s="3"/>
      <c r="O63" s="3"/>
      <c r="P63" s="3"/>
      <c r="Q63" s="3"/>
      <c r="R63" s="3"/>
      <c r="S63" s="3"/>
      <c r="T63" s="3"/>
      <c r="U63" s="3"/>
      <c r="V63" s="3"/>
      <c r="W63" s="3"/>
      <c r="X63" s="3"/>
      <c r="Y63" s="3"/>
      <c r="Z63" s="3"/>
    </row>
    <row r="64" customFormat="false" ht="12.75" hidden="false" customHeight="true" outlineLevel="0" collapsed="false">
      <c r="A64" s="493"/>
      <c r="B64" s="493"/>
      <c r="C64" s="493"/>
      <c r="D64" s="493"/>
      <c r="E64" s="493"/>
      <c r="F64" s="493"/>
      <c r="G64" s="493"/>
      <c r="H64" s="493"/>
      <c r="I64" s="493"/>
      <c r="J64" s="3"/>
      <c r="K64" s="3"/>
      <c r="L64" s="3"/>
      <c r="M64" s="3"/>
      <c r="N64" s="3"/>
      <c r="O64" s="3"/>
      <c r="P64" s="3"/>
      <c r="Q64" s="3"/>
      <c r="R64" s="3"/>
      <c r="S64" s="3"/>
      <c r="T64" s="3"/>
      <c r="U64" s="3"/>
      <c r="V64" s="3"/>
      <c r="W64" s="3"/>
      <c r="X64" s="3"/>
      <c r="Y64" s="3"/>
      <c r="Z64" s="3"/>
    </row>
    <row r="65" customFormat="false" ht="12.75" hidden="false" customHeight="true" outlineLevel="0" collapsed="false">
      <c r="A65" s="493"/>
      <c r="B65" s="493"/>
      <c r="C65" s="494" t="s">
        <v>494</v>
      </c>
      <c r="D65" s="494"/>
      <c r="E65" s="494"/>
      <c r="F65" s="494"/>
      <c r="G65" s="494" t="s">
        <v>495</v>
      </c>
      <c r="H65" s="494"/>
      <c r="I65" s="494"/>
      <c r="J65" s="3"/>
      <c r="K65" s="3"/>
      <c r="L65" s="3"/>
      <c r="M65" s="3"/>
      <c r="N65" s="3"/>
      <c r="O65" s="3"/>
      <c r="P65" s="3"/>
      <c r="Q65" s="3"/>
      <c r="R65" s="3"/>
      <c r="S65" s="3"/>
      <c r="T65" s="3"/>
      <c r="U65" s="3"/>
      <c r="V65" s="3"/>
      <c r="W65" s="3"/>
      <c r="X65" s="3"/>
      <c r="Y65" s="3"/>
      <c r="Z65" s="3"/>
    </row>
    <row r="66" customFormat="false" ht="12.75" hidden="false" customHeight="true" outlineLevel="0" collapsed="false">
      <c r="A66" s="493"/>
      <c r="B66" s="494" t="s">
        <v>496</v>
      </c>
      <c r="C66" s="494"/>
      <c r="D66" s="495" t="s">
        <v>497</v>
      </c>
      <c r="E66" s="495" t="s">
        <v>498</v>
      </c>
      <c r="F66" s="495" t="s">
        <v>499</v>
      </c>
      <c r="G66" s="493"/>
      <c r="H66" s="496" t="s">
        <v>500</v>
      </c>
      <c r="I66" s="496"/>
      <c r="J66" s="3"/>
      <c r="K66" s="3"/>
      <c r="L66" s="3"/>
      <c r="M66" s="3"/>
      <c r="N66" s="3"/>
      <c r="O66" s="3"/>
      <c r="P66" s="3"/>
      <c r="Q66" s="3"/>
      <c r="R66" s="3"/>
      <c r="S66" s="3"/>
      <c r="T66" s="3"/>
      <c r="U66" s="3"/>
      <c r="V66" s="3"/>
      <c r="W66" s="3"/>
      <c r="X66" s="3"/>
      <c r="Y66" s="3"/>
      <c r="Z66" s="3"/>
    </row>
    <row r="67" customFormat="false" ht="12.75" hidden="false" customHeight="true" outlineLevel="0" collapsed="false">
      <c r="A67" s="493"/>
      <c r="B67" s="493"/>
      <c r="D67" s="497" t="n">
        <v>45</v>
      </c>
      <c r="E67" s="497" t="n">
        <v>45</v>
      </c>
      <c r="F67" s="393" t="n">
        <f aca="false">ROUND(D67 + (E67*(90 - D67))/90, 2)</f>
        <v>67.5</v>
      </c>
      <c r="G67" s="493"/>
      <c r="H67" s="498" t="n">
        <f aca="false">ROUND(D67 + (E67*(100 - D67))/100, 2)</f>
        <v>69.75</v>
      </c>
      <c r="I67" s="493"/>
      <c r="J67" s="3"/>
      <c r="K67" s="3"/>
      <c r="L67" s="3"/>
      <c r="M67" s="3"/>
      <c r="N67" s="3"/>
      <c r="O67" s="3"/>
      <c r="P67" s="3"/>
      <c r="Q67" s="3"/>
      <c r="R67" s="3"/>
      <c r="S67" s="3"/>
      <c r="T67" s="3"/>
      <c r="U67" s="3"/>
      <c r="V67" s="3"/>
      <c r="W67" s="3"/>
      <c r="X67" s="3"/>
      <c r="Y67" s="3"/>
      <c r="Z67" s="3"/>
    </row>
    <row r="68" customFormat="false" ht="12.75" hidden="false" customHeight="true" outlineLevel="0" collapsed="false">
      <c r="C68" s="493"/>
      <c r="D68" s="493"/>
      <c r="E68" s="493"/>
      <c r="F68" s="493"/>
      <c r="G68" s="493"/>
      <c r="H68" s="493"/>
      <c r="I68" s="493"/>
      <c r="J68" s="3"/>
      <c r="K68" s="3"/>
      <c r="L68" s="3"/>
      <c r="M68" s="3"/>
      <c r="N68" s="3"/>
      <c r="O68" s="3"/>
      <c r="P68" s="3"/>
      <c r="Q68" s="3"/>
      <c r="R68" s="3"/>
      <c r="S68" s="3"/>
      <c r="T68" s="3"/>
      <c r="U68" s="3"/>
      <c r="V68" s="3"/>
      <c r="W68" s="3"/>
      <c r="X68" s="3"/>
      <c r="Y68" s="3"/>
      <c r="Z68" s="3"/>
    </row>
    <row r="69" customFormat="false" ht="12.75" hidden="false" customHeight="true" outlineLevel="0" collapsed="false">
      <c r="A69" s="493"/>
      <c r="B69" s="493"/>
      <c r="C69" s="493"/>
      <c r="D69" s="493"/>
      <c r="E69" s="493"/>
      <c r="F69" s="493"/>
      <c r="G69" s="493"/>
      <c r="H69" s="493"/>
      <c r="I69" s="493"/>
      <c r="J69" s="3"/>
      <c r="K69" s="3"/>
      <c r="L69" s="3"/>
      <c r="M69" s="3"/>
      <c r="N69" s="3"/>
      <c r="O69" s="3"/>
      <c r="P69" s="3"/>
      <c r="Q69" s="3"/>
      <c r="R69" s="3"/>
      <c r="S69" s="3"/>
      <c r="T69" s="3"/>
      <c r="U69" s="3"/>
      <c r="V69" s="3"/>
      <c r="W69" s="3"/>
      <c r="X69" s="3"/>
      <c r="Y69" s="3"/>
      <c r="Z69" s="3"/>
    </row>
    <row r="70" customFormat="false" ht="20.85" hidden="false" customHeight="true" outlineLevel="0" collapsed="false">
      <c r="A70" s="496"/>
      <c r="B70" s="496"/>
      <c r="C70" s="493"/>
      <c r="D70" s="499" t="s">
        <v>501</v>
      </c>
      <c r="E70" s="499"/>
      <c r="F70" s="493"/>
      <c r="G70" s="493"/>
      <c r="H70" s="493"/>
      <c r="I70" s="493"/>
      <c r="J70" s="3"/>
      <c r="K70" s="3"/>
      <c r="L70" s="3"/>
      <c r="M70" s="3"/>
      <c r="N70" s="3"/>
      <c r="O70" s="3"/>
      <c r="P70" s="3"/>
      <c r="Q70" s="3"/>
      <c r="R70" s="3"/>
      <c r="S70" s="3"/>
      <c r="T70" s="3"/>
      <c r="U70" s="3"/>
      <c r="V70" s="3"/>
      <c r="W70" s="3"/>
      <c r="X70" s="3"/>
      <c r="Y70" s="3"/>
      <c r="Z70" s="3"/>
    </row>
    <row r="71" customFormat="false" ht="12.75" hidden="false" customHeight="true" outlineLevel="0" collapsed="false">
      <c r="A71" s="500" t="s">
        <v>502</v>
      </c>
      <c r="B71" s="500"/>
      <c r="C71" s="500"/>
      <c r="D71" s="500"/>
      <c r="E71" s="500"/>
      <c r="F71" s="500"/>
      <c r="G71" s="500"/>
      <c r="H71" s="500"/>
      <c r="I71" s="500"/>
      <c r="J71" s="3"/>
      <c r="K71" s="3"/>
      <c r="L71" s="3"/>
      <c r="M71" s="3"/>
      <c r="N71" s="3"/>
      <c r="O71" s="3"/>
      <c r="P71" s="3"/>
      <c r="Q71" s="3"/>
      <c r="R71" s="3"/>
      <c r="S71" s="3"/>
      <c r="T71" s="3"/>
      <c r="U71" s="3"/>
      <c r="V71" s="3"/>
      <c r="W71" s="3"/>
      <c r="X71" s="3"/>
      <c r="Y71" s="3"/>
      <c r="Z71" s="3"/>
    </row>
    <row r="72" customFormat="false" ht="12.75" hidden="false" customHeight="true" outlineLevel="0" collapsed="false">
      <c r="A72" s="500"/>
      <c r="B72" s="500"/>
      <c r="C72" s="500"/>
      <c r="D72" s="500"/>
      <c r="E72" s="500"/>
      <c r="F72" s="500"/>
      <c r="G72" s="500"/>
      <c r="H72" s="500"/>
      <c r="I72" s="500"/>
      <c r="J72" s="3"/>
      <c r="K72" s="3"/>
      <c r="L72" s="3"/>
      <c r="M72" s="3"/>
      <c r="N72" s="3"/>
      <c r="O72" s="3"/>
      <c r="P72" s="3"/>
      <c r="Q72" s="3"/>
      <c r="R72" s="3"/>
      <c r="S72" s="3"/>
      <c r="T72" s="3"/>
      <c r="U72" s="3"/>
      <c r="V72" s="3"/>
      <c r="W72" s="3"/>
      <c r="X72" s="3"/>
      <c r="Y72" s="3"/>
      <c r="Z72" s="3"/>
    </row>
    <row r="73" customFormat="false" ht="12.75" hidden="false" customHeight="true" outlineLevel="0" collapsed="false">
      <c r="A73" s="500"/>
      <c r="B73" s="500"/>
      <c r="C73" s="500"/>
      <c r="D73" s="500"/>
      <c r="E73" s="500"/>
      <c r="F73" s="500"/>
      <c r="G73" s="500"/>
      <c r="H73" s="500"/>
      <c r="I73" s="500"/>
      <c r="J73" s="3"/>
      <c r="K73" s="3"/>
      <c r="L73" s="3"/>
      <c r="M73" s="3"/>
      <c r="N73" s="3"/>
      <c r="O73" s="3"/>
      <c r="P73" s="3"/>
      <c r="Q73" s="3"/>
      <c r="R73" s="3"/>
      <c r="S73" s="3"/>
      <c r="T73" s="3"/>
      <c r="U73" s="3"/>
      <c r="V73" s="3"/>
      <c r="W73" s="3"/>
      <c r="X73" s="3"/>
      <c r="Y73" s="3"/>
      <c r="Z73" s="3"/>
    </row>
    <row r="74" customFormat="false" ht="12.75" hidden="false" customHeight="true" outlineLevel="0" collapsed="false">
      <c r="A74" s="500"/>
      <c r="B74" s="500"/>
      <c r="C74" s="500"/>
      <c r="D74" s="500"/>
      <c r="E74" s="500"/>
      <c r="F74" s="500"/>
      <c r="G74" s="500"/>
      <c r="H74" s="500"/>
      <c r="I74" s="500"/>
      <c r="J74" s="3"/>
      <c r="K74" s="3"/>
      <c r="L74" s="3"/>
      <c r="M74" s="3"/>
      <c r="N74" s="3"/>
      <c r="O74" s="3"/>
      <c r="P74" s="3"/>
      <c r="Q74" s="3"/>
      <c r="R74" s="3"/>
      <c r="S74" s="3"/>
      <c r="T74" s="3"/>
      <c r="U74" s="3"/>
      <c r="V74" s="3"/>
      <c r="W74" s="3"/>
      <c r="X74" s="3"/>
      <c r="Y74" s="3"/>
      <c r="Z74" s="3"/>
    </row>
    <row r="75" customFormat="false" ht="12.75" hidden="false" customHeight="true" outlineLevel="0" collapsed="false">
      <c r="A75" s="500"/>
      <c r="B75" s="500"/>
      <c r="C75" s="500"/>
      <c r="D75" s="500"/>
      <c r="E75" s="500"/>
      <c r="F75" s="500"/>
      <c r="G75" s="500"/>
      <c r="H75" s="500"/>
      <c r="I75" s="500"/>
      <c r="J75" s="3"/>
      <c r="K75" s="3"/>
      <c r="L75" s="3"/>
      <c r="M75" s="3"/>
      <c r="N75" s="3"/>
      <c r="O75" s="3"/>
      <c r="P75" s="3"/>
      <c r="Q75" s="3"/>
      <c r="R75" s="3"/>
      <c r="S75" s="3"/>
      <c r="T75" s="3"/>
      <c r="U75" s="3"/>
      <c r="V75" s="3"/>
      <c r="W75" s="3"/>
      <c r="X75" s="3"/>
      <c r="Y75" s="3"/>
      <c r="Z75" s="3"/>
    </row>
    <row r="76" customFormat="false" ht="12.75" hidden="false" customHeight="true" outlineLevel="0" collapsed="false">
      <c r="A76" s="500"/>
      <c r="B76" s="500"/>
      <c r="C76" s="500"/>
      <c r="D76" s="500"/>
      <c r="E76" s="500"/>
      <c r="F76" s="500"/>
      <c r="G76" s="500"/>
      <c r="H76" s="500"/>
      <c r="I76" s="500"/>
      <c r="J76" s="3"/>
      <c r="K76" s="3"/>
      <c r="L76" s="3"/>
      <c r="M76" s="3"/>
      <c r="N76" s="3"/>
      <c r="O76" s="3"/>
      <c r="P76" s="3"/>
      <c r="Q76" s="3"/>
      <c r="R76" s="3"/>
      <c r="S76" s="3"/>
      <c r="T76" s="3"/>
      <c r="U76" s="3"/>
      <c r="V76" s="3"/>
      <c r="W76" s="3"/>
      <c r="X76" s="3"/>
      <c r="Y76" s="3"/>
      <c r="Z76" s="3"/>
    </row>
    <row r="77" customFormat="false" ht="12.75" hidden="false" customHeight="true" outlineLevel="0" collapsed="false">
      <c r="A77" s="500"/>
      <c r="B77" s="500"/>
      <c r="C77" s="500"/>
      <c r="D77" s="500"/>
      <c r="E77" s="500"/>
      <c r="F77" s="500"/>
      <c r="G77" s="500"/>
      <c r="H77" s="500"/>
      <c r="I77" s="500"/>
      <c r="J77" s="3"/>
      <c r="K77" s="3"/>
      <c r="L77" s="3"/>
      <c r="M77" s="3"/>
      <c r="N77" s="3"/>
      <c r="O77" s="3"/>
      <c r="P77" s="3"/>
      <c r="Q77" s="3"/>
      <c r="R77" s="3"/>
      <c r="S77" s="3"/>
      <c r="T77" s="3"/>
      <c r="U77" s="3"/>
      <c r="V77" s="3"/>
      <c r="W77" s="3"/>
      <c r="X77" s="3"/>
      <c r="Y77" s="3"/>
      <c r="Z77" s="3"/>
    </row>
    <row r="78" customFormat="false" ht="12.75" hidden="false" customHeight="true" outlineLevel="0" collapsed="false">
      <c r="A78" s="500"/>
      <c r="B78" s="500"/>
      <c r="C78" s="500"/>
      <c r="D78" s="500"/>
      <c r="E78" s="500"/>
      <c r="F78" s="500"/>
      <c r="G78" s="500"/>
      <c r="H78" s="500"/>
      <c r="I78" s="500"/>
      <c r="J78" s="3"/>
      <c r="K78" s="3"/>
      <c r="L78" s="3"/>
      <c r="M78" s="3"/>
      <c r="N78" s="3"/>
      <c r="O78" s="3"/>
      <c r="P78" s="3"/>
      <c r="Q78" s="3"/>
      <c r="R78" s="3"/>
      <c r="S78" s="3"/>
      <c r="T78" s="3"/>
      <c r="U78" s="3"/>
      <c r="V78" s="3"/>
      <c r="W78" s="3"/>
      <c r="X78" s="3"/>
      <c r="Y78" s="3"/>
      <c r="Z78" s="3"/>
    </row>
    <row r="79" customFormat="false" ht="12.75" hidden="false" customHeight="true" outlineLevel="0" collapsed="false">
      <c r="A79" s="493"/>
      <c r="B79" s="493"/>
      <c r="C79" s="493"/>
      <c r="D79" s="493"/>
      <c r="E79" s="493"/>
      <c r="F79" s="493"/>
      <c r="G79" s="493"/>
      <c r="H79" s="493"/>
      <c r="I79" s="493"/>
      <c r="J79" s="3"/>
      <c r="K79" s="3"/>
      <c r="L79" s="3"/>
      <c r="M79" s="3"/>
      <c r="N79" s="3"/>
      <c r="O79" s="3"/>
      <c r="P79" s="3"/>
      <c r="Q79" s="3"/>
      <c r="R79" s="3"/>
      <c r="S79" s="3"/>
      <c r="T79" s="3"/>
      <c r="U79" s="3"/>
      <c r="V79" s="3"/>
      <c r="W79" s="3"/>
      <c r="X79" s="3"/>
      <c r="Y79" s="3"/>
      <c r="Z79" s="3"/>
    </row>
    <row r="80" customFormat="false" ht="12.75" hidden="false" customHeight="true" outlineLevel="0" collapsed="false">
      <c r="A80" s="493"/>
      <c r="B80" s="493"/>
      <c r="C80" s="501" t="s">
        <v>503</v>
      </c>
      <c r="D80" s="501"/>
      <c r="E80" s="501"/>
      <c r="F80" s="501"/>
      <c r="G80" s="493"/>
      <c r="H80" s="493"/>
      <c r="I80" s="493"/>
      <c r="J80" s="3"/>
      <c r="K80" s="3"/>
      <c r="L80" s="3"/>
      <c r="M80" s="3"/>
      <c r="N80" s="3"/>
      <c r="O80" s="3"/>
      <c r="P80" s="3"/>
      <c r="Q80" s="3"/>
      <c r="R80" s="3"/>
      <c r="S80" s="3"/>
      <c r="T80" s="3"/>
      <c r="U80" s="3"/>
      <c r="V80" s="3"/>
      <c r="W80" s="3"/>
      <c r="X80" s="3"/>
      <c r="Y80" s="3"/>
      <c r="Z80" s="3"/>
    </row>
    <row r="81" customFormat="false" ht="12.75" hidden="false" customHeight="true" outlineLevel="0" collapsed="false">
      <c r="A81" s="496" t="s">
        <v>504</v>
      </c>
      <c r="B81" s="496"/>
      <c r="C81" s="496"/>
      <c r="D81" s="493"/>
      <c r="E81" s="493"/>
      <c r="F81" s="493"/>
      <c r="G81" s="493"/>
      <c r="H81" s="493"/>
      <c r="I81" s="493"/>
      <c r="J81" s="3"/>
      <c r="K81" s="3"/>
      <c r="L81" s="3"/>
      <c r="M81" s="3"/>
      <c r="N81" s="3"/>
      <c r="O81" s="3"/>
      <c r="P81" s="3"/>
      <c r="Q81" s="3"/>
      <c r="R81" s="3"/>
      <c r="S81" s="3"/>
      <c r="T81" s="3"/>
      <c r="U81" s="3"/>
      <c r="V81" s="3"/>
      <c r="W81" s="3"/>
      <c r="X81" s="3"/>
      <c r="Y81" s="3"/>
      <c r="Z81" s="3"/>
    </row>
    <row r="82" customFormat="false" ht="12.75" hidden="false" customHeight="true" outlineLevel="0" collapsed="false">
      <c r="A82" s="496" t="s">
        <v>505</v>
      </c>
      <c r="B82" s="496"/>
      <c r="C82" s="496"/>
      <c r="D82" s="493"/>
      <c r="E82" s="493"/>
      <c r="F82" s="493"/>
      <c r="G82" s="493"/>
      <c r="H82" s="493"/>
      <c r="I82" s="493"/>
      <c r="J82" s="3"/>
      <c r="K82" s="3"/>
      <c r="L82" s="3"/>
      <c r="M82" s="3"/>
      <c r="N82" s="3"/>
      <c r="O82" s="3"/>
      <c r="P82" s="3"/>
      <c r="Q82" s="3"/>
      <c r="R82" s="3"/>
      <c r="S82" s="3"/>
      <c r="T82" s="3"/>
      <c r="U82" s="3"/>
      <c r="V82" s="3"/>
      <c r="W82" s="3"/>
      <c r="X82" s="3"/>
      <c r="Y82" s="3"/>
      <c r="Z82" s="3"/>
    </row>
    <row r="83" customFormat="false" ht="12.75" hidden="false" customHeight="true" outlineLevel="0" collapsed="false">
      <c r="A83" s="496" t="s">
        <v>506</v>
      </c>
      <c r="B83" s="496"/>
      <c r="C83" s="496"/>
      <c r="D83" s="493"/>
      <c r="E83" s="493"/>
      <c r="F83" s="493"/>
      <c r="G83" s="493"/>
      <c r="H83" s="493"/>
      <c r="I83" s="493"/>
      <c r="J83" s="3"/>
      <c r="K83" s="3"/>
      <c r="L83" s="3"/>
      <c r="M83" s="3"/>
      <c r="N83" s="3"/>
      <c r="O83" s="3"/>
      <c r="P83" s="3"/>
      <c r="Q83" s="3"/>
      <c r="R83" s="3"/>
      <c r="S83" s="3"/>
      <c r="T83" s="3"/>
      <c r="U83" s="3"/>
      <c r="V83" s="3"/>
      <c r="W83" s="3"/>
      <c r="X83" s="3"/>
      <c r="Y83" s="3"/>
      <c r="Z83" s="3"/>
    </row>
    <row r="84" customFormat="false" ht="12.75" hidden="false" customHeight="true" outlineLevel="0" collapsed="false">
      <c r="A84" s="496" t="s">
        <v>507</v>
      </c>
      <c r="B84" s="496"/>
      <c r="C84" s="496"/>
      <c r="D84" s="496"/>
      <c r="E84" s="493"/>
      <c r="F84" s="493"/>
      <c r="G84" s="493"/>
      <c r="H84" s="493"/>
      <c r="I84" s="493"/>
      <c r="J84" s="3"/>
      <c r="K84" s="3"/>
      <c r="L84" s="3"/>
      <c r="M84" s="3"/>
      <c r="N84" s="3"/>
      <c r="O84" s="3"/>
      <c r="P84" s="3"/>
      <c r="Q84" s="3"/>
      <c r="R84" s="3"/>
      <c r="S84" s="3"/>
      <c r="T84" s="3"/>
      <c r="U84" s="3"/>
      <c r="V84" s="3"/>
      <c r="W84" s="3"/>
      <c r="X84" s="3"/>
      <c r="Y84" s="3"/>
      <c r="Z84" s="3"/>
    </row>
    <row r="85" customFormat="false" ht="12.75" hidden="false" customHeight="true" outlineLevel="0" collapsed="false">
      <c r="A85" s="496" t="s">
        <v>508</v>
      </c>
      <c r="B85" s="496"/>
      <c r="C85" s="496"/>
      <c r="D85" s="493"/>
      <c r="E85" s="493"/>
      <c r="F85" s="493"/>
      <c r="G85" s="493"/>
      <c r="H85" s="493"/>
      <c r="I85" s="493"/>
      <c r="J85" s="3"/>
      <c r="K85" s="3"/>
      <c r="L85" s="3"/>
      <c r="M85" s="3"/>
      <c r="N85" s="3"/>
      <c r="O85" s="3"/>
      <c r="P85" s="3"/>
      <c r="Q85" s="3"/>
      <c r="R85" s="3"/>
      <c r="S85" s="3"/>
      <c r="T85" s="3"/>
      <c r="U85" s="3"/>
      <c r="V85" s="3"/>
      <c r="W85" s="3"/>
      <c r="X85" s="3"/>
      <c r="Y85" s="3"/>
      <c r="Z85" s="3"/>
    </row>
    <row r="86" customFormat="false" ht="12.75" hidden="false" customHeight="true" outlineLevel="0" collapsed="false">
      <c r="A86" s="496" t="s">
        <v>509</v>
      </c>
      <c r="B86" s="496"/>
      <c r="C86" s="496"/>
      <c r="D86" s="493"/>
      <c r="E86" s="493"/>
      <c r="F86" s="493"/>
      <c r="G86" s="493"/>
      <c r="H86" s="493"/>
      <c r="I86" s="493"/>
      <c r="J86" s="3"/>
      <c r="K86" s="3"/>
      <c r="L86" s="3"/>
      <c r="M86" s="3"/>
      <c r="N86" s="3"/>
      <c r="O86" s="3"/>
      <c r="P86" s="3"/>
      <c r="Q86" s="3"/>
      <c r="R86" s="3"/>
      <c r="S86" s="3"/>
      <c r="T86" s="3"/>
      <c r="U86" s="3"/>
      <c r="V86" s="3"/>
      <c r="W86" s="3"/>
      <c r="X86" s="3"/>
      <c r="Y86" s="3"/>
      <c r="Z86" s="3"/>
    </row>
    <row r="87" customFormat="false" ht="12.75" hidden="false" customHeight="true" outlineLevel="0" collapsed="false">
      <c r="A87" s="496" t="s">
        <v>510</v>
      </c>
      <c r="B87" s="496"/>
      <c r="C87" s="496"/>
      <c r="D87" s="493"/>
      <c r="E87" s="493"/>
      <c r="F87" s="493"/>
      <c r="G87" s="493"/>
      <c r="H87" s="493"/>
      <c r="I87" s="493"/>
      <c r="J87" s="3"/>
      <c r="K87" s="3"/>
      <c r="L87" s="3"/>
      <c r="M87" s="3"/>
      <c r="N87" s="3"/>
      <c r="O87" s="3"/>
      <c r="P87" s="3"/>
      <c r="Q87" s="3"/>
      <c r="R87" s="3"/>
      <c r="S87" s="3"/>
      <c r="T87" s="3"/>
      <c r="U87" s="3"/>
      <c r="V87" s="3"/>
      <c r="W87" s="3"/>
      <c r="X87" s="3"/>
      <c r="Y87" s="3"/>
      <c r="Z87" s="3"/>
    </row>
    <row r="88" customFormat="false" ht="12.75" hidden="false" customHeight="true" outlineLevel="0" collapsed="false">
      <c r="A88" s="496" t="s">
        <v>511</v>
      </c>
      <c r="B88" s="496"/>
      <c r="C88" s="496"/>
      <c r="D88" s="496"/>
      <c r="E88" s="493"/>
      <c r="F88" s="493"/>
      <c r="G88" s="493"/>
      <c r="H88" s="493"/>
      <c r="I88" s="493"/>
      <c r="J88" s="3"/>
      <c r="K88" s="3"/>
      <c r="L88" s="3"/>
      <c r="M88" s="3"/>
      <c r="N88" s="3"/>
      <c r="O88" s="3"/>
      <c r="P88" s="3"/>
      <c r="Q88" s="3"/>
      <c r="R88" s="3"/>
      <c r="S88" s="3"/>
      <c r="T88" s="3"/>
      <c r="U88" s="3"/>
      <c r="V88" s="3"/>
      <c r="W88" s="3"/>
      <c r="X88" s="3"/>
      <c r="Y88" s="3"/>
      <c r="Z88" s="3"/>
    </row>
    <row r="89" customFormat="false" ht="12.75" hidden="false" customHeight="true" outlineLevel="0" collapsed="false">
      <c r="A89" s="493"/>
      <c r="B89" s="493"/>
      <c r="C89" s="493"/>
      <c r="D89" s="493"/>
      <c r="E89" s="493"/>
      <c r="F89" s="493"/>
      <c r="G89" s="493"/>
      <c r="H89" s="493"/>
      <c r="I89" s="493"/>
      <c r="J89" s="3"/>
      <c r="K89" s="3"/>
      <c r="L89" s="3"/>
      <c r="M89" s="3"/>
      <c r="N89" s="3"/>
      <c r="O89" s="3"/>
      <c r="P89" s="3"/>
      <c r="Q89" s="3"/>
      <c r="R89" s="3"/>
      <c r="S89" s="3"/>
      <c r="T89" s="3"/>
      <c r="U89" s="3"/>
      <c r="V89" s="3"/>
      <c r="W89" s="3"/>
      <c r="X89" s="3"/>
      <c r="Y89" s="3"/>
      <c r="Z89" s="3"/>
    </row>
    <row r="90" customFormat="false" ht="12.75" hidden="false" customHeight="true" outlineLevel="0" collapsed="false">
      <c r="A90" s="493"/>
      <c r="B90" s="493"/>
      <c r="C90" s="493"/>
      <c r="D90" s="501" t="s">
        <v>512</v>
      </c>
      <c r="E90" s="501"/>
      <c r="F90" s="493"/>
      <c r="G90" s="493"/>
      <c r="H90" s="493"/>
      <c r="I90" s="493"/>
      <c r="J90" s="3"/>
      <c r="K90" s="3"/>
      <c r="L90" s="3"/>
      <c r="M90" s="3"/>
      <c r="N90" s="3"/>
      <c r="O90" s="3"/>
      <c r="P90" s="3"/>
      <c r="Q90" s="3"/>
      <c r="R90" s="3"/>
      <c r="S90" s="3"/>
      <c r="T90" s="3"/>
      <c r="U90" s="3"/>
      <c r="V90" s="3"/>
      <c r="W90" s="3"/>
      <c r="X90" s="3"/>
      <c r="Y90" s="3"/>
      <c r="Z90" s="3"/>
    </row>
    <row r="91" customFormat="false" ht="12.75" hidden="false" customHeight="true" outlineLevel="0" collapsed="false">
      <c r="A91" s="496" t="s">
        <v>513</v>
      </c>
      <c r="B91" s="496"/>
      <c r="C91" s="496"/>
      <c r="D91" s="496"/>
      <c r="E91" s="496"/>
      <c r="F91" s="496"/>
      <c r="G91" s="496"/>
      <c r="H91" s="493"/>
      <c r="I91" s="493"/>
      <c r="J91" s="3"/>
      <c r="K91" s="3"/>
      <c r="L91" s="3"/>
      <c r="M91" s="3"/>
      <c r="N91" s="3"/>
      <c r="O91" s="3"/>
      <c r="P91" s="3"/>
      <c r="Q91" s="3"/>
      <c r="R91" s="3"/>
      <c r="S91" s="3"/>
      <c r="T91" s="3"/>
      <c r="U91" s="3"/>
      <c r="V91" s="3"/>
      <c r="W91" s="3"/>
      <c r="X91" s="3"/>
      <c r="Y91" s="3"/>
      <c r="Z91" s="3"/>
    </row>
    <row r="92" customFormat="false" ht="12.75" hidden="false" customHeight="true" outlineLevel="0" collapsed="false">
      <c r="A92" s="496" t="s">
        <v>514</v>
      </c>
      <c r="B92" s="496"/>
      <c r="C92" s="496"/>
      <c r="D92" s="496"/>
      <c r="E92" s="496"/>
      <c r="F92" s="496"/>
      <c r="G92" s="496"/>
      <c r="H92" s="493"/>
      <c r="I92" s="493"/>
      <c r="J92" s="3"/>
      <c r="K92" s="3"/>
      <c r="L92" s="3"/>
      <c r="M92" s="3"/>
      <c r="N92" s="3"/>
      <c r="O92" s="3"/>
      <c r="P92" s="3"/>
      <c r="Q92" s="3"/>
      <c r="R92" s="3"/>
      <c r="S92" s="3"/>
      <c r="T92" s="3"/>
      <c r="U92" s="3"/>
      <c r="V92" s="3"/>
      <c r="W92" s="3"/>
      <c r="X92" s="3"/>
      <c r="Y92" s="3"/>
      <c r="Z92" s="3"/>
    </row>
    <row r="93" customFormat="false" ht="12.75" hidden="false" customHeight="true" outlineLevel="0" collapsed="false">
      <c r="A93" s="496" t="s">
        <v>515</v>
      </c>
      <c r="B93" s="496"/>
      <c r="C93" s="496"/>
      <c r="D93" s="496"/>
      <c r="E93" s="496"/>
      <c r="F93" s="496"/>
      <c r="G93" s="496"/>
      <c r="H93" s="493"/>
      <c r="I93" s="493"/>
      <c r="J93" s="3"/>
      <c r="K93" s="3"/>
      <c r="L93" s="3"/>
      <c r="M93" s="3"/>
      <c r="N93" s="3"/>
      <c r="O93" s="3"/>
      <c r="P93" s="3"/>
      <c r="Q93" s="3"/>
      <c r="R93" s="3"/>
      <c r="S93" s="3"/>
      <c r="T93" s="3"/>
      <c r="U93" s="3"/>
      <c r="V93" s="3"/>
      <c r="W93" s="3"/>
      <c r="X93" s="3"/>
      <c r="Y93" s="3"/>
      <c r="Z93" s="3"/>
    </row>
    <row r="94" customFormat="false" ht="12.75" hidden="false" customHeight="true" outlineLevel="0" collapsed="false">
      <c r="A94" s="496" t="s">
        <v>516</v>
      </c>
      <c r="B94" s="496"/>
      <c r="C94" s="496"/>
      <c r="D94" s="496"/>
      <c r="E94" s="496"/>
      <c r="F94" s="496"/>
      <c r="G94" s="496"/>
      <c r="H94" s="493"/>
      <c r="I94" s="493"/>
      <c r="J94" s="3"/>
      <c r="K94" s="3"/>
      <c r="L94" s="3"/>
      <c r="M94" s="3"/>
      <c r="N94" s="3"/>
      <c r="O94" s="3"/>
      <c r="P94" s="3"/>
      <c r="Q94" s="3"/>
      <c r="R94" s="3"/>
      <c r="S94" s="3"/>
      <c r="T94" s="3"/>
      <c r="U94" s="3"/>
      <c r="V94" s="3"/>
      <c r="W94" s="3"/>
      <c r="X94" s="3"/>
      <c r="Y94" s="3"/>
      <c r="Z94" s="3"/>
    </row>
    <row r="95" customFormat="false" ht="12.75" hidden="false" customHeight="true" outlineLevel="0" collapsed="false">
      <c r="A95" s="496" t="s">
        <v>517</v>
      </c>
      <c r="B95" s="496"/>
      <c r="C95" s="496"/>
      <c r="D95" s="496"/>
      <c r="E95" s="496"/>
      <c r="F95" s="496"/>
      <c r="G95" s="496"/>
      <c r="H95" s="493"/>
      <c r="I95" s="493"/>
      <c r="J95" s="3"/>
      <c r="K95" s="3"/>
      <c r="L95" s="3"/>
      <c r="M95" s="3"/>
      <c r="N95" s="3"/>
      <c r="O95" s="3"/>
      <c r="P95" s="3"/>
      <c r="Q95" s="3"/>
      <c r="R95" s="3"/>
      <c r="S95" s="3"/>
      <c r="T95" s="3"/>
      <c r="U95" s="3"/>
      <c r="V95" s="3"/>
      <c r="W95" s="3"/>
      <c r="X95" s="3"/>
      <c r="Y95" s="3"/>
      <c r="Z95" s="3"/>
    </row>
    <row r="96" customFormat="false" ht="12.75" hidden="false" customHeight="true" outlineLevel="0" collapsed="false">
      <c r="A96" s="496" t="s">
        <v>518</v>
      </c>
      <c r="B96" s="496"/>
      <c r="C96" s="496"/>
      <c r="D96" s="496"/>
      <c r="E96" s="493"/>
      <c r="F96" s="493"/>
      <c r="G96" s="493"/>
      <c r="H96" s="493"/>
      <c r="I96" s="493"/>
      <c r="J96" s="3"/>
      <c r="K96" s="3"/>
      <c r="L96" s="3"/>
      <c r="M96" s="3"/>
      <c r="N96" s="3"/>
      <c r="O96" s="3"/>
      <c r="P96" s="3"/>
      <c r="Q96" s="3"/>
      <c r="R96" s="3"/>
      <c r="S96" s="3"/>
      <c r="T96" s="3"/>
      <c r="U96" s="3"/>
      <c r="V96" s="3"/>
      <c r="W96" s="3"/>
      <c r="X96" s="3"/>
      <c r="Y96" s="3"/>
      <c r="Z96" s="3"/>
    </row>
    <row r="97" customFormat="false" ht="12.75" hidden="false" customHeight="true" outlineLevel="0" collapsed="false">
      <c r="A97" s="496"/>
      <c r="B97" s="496"/>
      <c r="C97" s="496"/>
      <c r="D97" s="496"/>
      <c r="E97" s="493"/>
      <c r="F97" s="493"/>
      <c r="G97" s="493"/>
      <c r="H97" s="493"/>
      <c r="I97" s="493"/>
      <c r="J97" s="3"/>
      <c r="K97" s="3"/>
      <c r="L97" s="3"/>
      <c r="M97" s="3"/>
      <c r="N97" s="3"/>
      <c r="O97" s="3"/>
      <c r="P97" s="3"/>
      <c r="Q97" s="3"/>
      <c r="R97" s="3"/>
      <c r="S97" s="3"/>
      <c r="T97" s="3"/>
      <c r="U97" s="3"/>
      <c r="V97" s="3"/>
      <c r="W97" s="3"/>
      <c r="X97" s="3"/>
      <c r="Y97" s="3"/>
      <c r="Z97" s="3"/>
    </row>
    <row r="98" customFormat="false" ht="12.75" hidden="false" customHeight="true" outlineLevel="0" collapsed="false">
      <c r="A98" s="493"/>
      <c r="B98" s="493"/>
      <c r="C98" s="501" t="s">
        <v>519</v>
      </c>
      <c r="D98" s="501"/>
      <c r="E98" s="501"/>
      <c r="F98" s="501"/>
      <c r="G98" s="493"/>
      <c r="H98" s="493"/>
      <c r="I98" s="493"/>
      <c r="J98" s="3"/>
      <c r="K98" s="3"/>
      <c r="L98" s="3"/>
      <c r="M98" s="3"/>
      <c r="N98" s="3"/>
      <c r="O98" s="3"/>
      <c r="P98" s="3"/>
      <c r="Q98" s="3"/>
      <c r="R98" s="3"/>
      <c r="S98" s="3"/>
      <c r="T98" s="3"/>
      <c r="U98" s="3"/>
      <c r="V98" s="3"/>
      <c r="W98" s="3"/>
      <c r="X98" s="3"/>
      <c r="Y98" s="3"/>
      <c r="Z98" s="3"/>
    </row>
    <row r="99" customFormat="false" ht="19.35" hidden="false" customHeight="true" outlineLevel="0" collapsed="false">
      <c r="A99" s="502" t="s">
        <v>520</v>
      </c>
      <c r="B99" s="502"/>
      <c r="C99" s="502"/>
      <c r="D99" s="502"/>
      <c r="E99" s="502"/>
      <c r="F99" s="502"/>
      <c r="G99" s="502"/>
      <c r="H99" s="502"/>
      <c r="I99" s="502"/>
      <c r="J99" s="3"/>
      <c r="K99" s="3"/>
      <c r="L99" s="3"/>
      <c r="M99" s="3"/>
      <c r="N99" s="3"/>
      <c r="O99" s="3"/>
      <c r="P99" s="3"/>
      <c r="Q99" s="3"/>
      <c r="R99" s="3"/>
      <c r="S99" s="3"/>
      <c r="T99" s="3"/>
      <c r="U99" s="3"/>
      <c r="V99" s="3"/>
      <c r="W99" s="3"/>
      <c r="X99" s="3"/>
      <c r="Y99" s="3"/>
      <c r="Z99" s="3"/>
    </row>
    <row r="100" customFormat="false" ht="12.75" hidden="false" customHeight="true" outlineLevel="0" collapsed="false">
      <c r="A100" s="493"/>
      <c r="B100" s="493"/>
      <c r="C100" s="493"/>
      <c r="D100" s="493"/>
      <c r="E100" s="493"/>
      <c r="F100" s="493"/>
      <c r="G100" s="493"/>
      <c r="H100" s="493"/>
      <c r="I100" s="49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503" t="s">
        <v>521</v>
      </c>
      <c r="B101" s="503"/>
      <c r="C101" s="503"/>
      <c r="D101" s="503"/>
      <c r="E101" s="503"/>
      <c r="F101" s="503"/>
      <c r="G101" s="503"/>
      <c r="H101" s="503"/>
      <c r="I101" s="50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503" t="s">
        <v>522</v>
      </c>
      <c r="B102" s="503"/>
      <c r="C102" s="503"/>
      <c r="D102" s="503"/>
      <c r="E102" s="503"/>
      <c r="F102" s="503"/>
      <c r="G102" s="503"/>
      <c r="H102" s="503"/>
      <c r="I102" s="50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503"/>
      <c r="B103" s="503"/>
      <c r="C103" s="503"/>
      <c r="D103" s="503"/>
      <c r="E103" s="503"/>
      <c r="F103" s="503"/>
      <c r="G103" s="503"/>
      <c r="H103" s="503"/>
      <c r="I103" s="50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503"/>
      <c r="B104" s="503"/>
      <c r="C104" s="503"/>
      <c r="D104" s="503"/>
      <c r="E104" s="503"/>
      <c r="F104" s="503"/>
      <c r="G104" s="503"/>
      <c r="H104" s="503"/>
      <c r="I104" s="50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503"/>
      <c r="B105" s="503"/>
      <c r="C105" s="503"/>
      <c r="D105" s="503"/>
      <c r="E105" s="503"/>
      <c r="F105" s="503"/>
      <c r="G105" s="503"/>
      <c r="H105" s="503"/>
      <c r="I105" s="50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503"/>
      <c r="B106" s="503"/>
      <c r="C106" s="503"/>
      <c r="D106" s="503"/>
      <c r="E106" s="503"/>
      <c r="F106" s="503"/>
      <c r="G106" s="503"/>
      <c r="H106" s="503"/>
      <c r="I106" s="50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503"/>
      <c r="B107" s="503"/>
      <c r="C107" s="503"/>
      <c r="D107" s="503"/>
      <c r="E107" s="503"/>
      <c r="F107" s="503"/>
      <c r="G107" s="503"/>
      <c r="H107" s="503"/>
      <c r="I107" s="503"/>
      <c r="J107" s="3"/>
      <c r="K107" s="3"/>
      <c r="L107" s="3"/>
      <c r="M107" s="3"/>
      <c r="N107" s="3"/>
      <c r="O107" s="3"/>
      <c r="P107" s="3"/>
      <c r="Q107" s="3"/>
      <c r="R107" s="3"/>
      <c r="S107" s="3"/>
      <c r="T107" s="3"/>
      <c r="U107" s="3"/>
      <c r="V107" s="3"/>
      <c r="W107" s="3"/>
      <c r="X107" s="3"/>
      <c r="Y107" s="3"/>
      <c r="Z107" s="3"/>
    </row>
    <row r="108" customFormat="false" ht="27.6" hidden="false" customHeight="true" outlineLevel="0" collapsed="false">
      <c r="A108" s="503"/>
      <c r="B108" s="503"/>
      <c r="C108" s="503"/>
      <c r="D108" s="503"/>
      <c r="E108" s="503"/>
      <c r="F108" s="503"/>
      <c r="G108" s="503"/>
      <c r="H108" s="503"/>
      <c r="I108" s="50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503"/>
      <c r="B109" s="503"/>
      <c r="C109" s="503"/>
      <c r="D109" s="503"/>
      <c r="E109" s="503"/>
      <c r="F109" s="503"/>
      <c r="G109" s="503"/>
      <c r="H109" s="503"/>
      <c r="I109" s="50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503"/>
      <c r="B110" s="503"/>
      <c r="C110" s="503"/>
      <c r="D110" s="503"/>
      <c r="E110" s="503"/>
      <c r="F110" s="503"/>
      <c r="G110" s="503"/>
      <c r="H110" s="503"/>
      <c r="I110" s="503"/>
      <c r="J110" s="3"/>
      <c r="K110" s="3"/>
      <c r="L110" s="3"/>
      <c r="M110" s="3"/>
      <c r="N110" s="3"/>
      <c r="O110" s="3"/>
      <c r="P110" s="3"/>
      <c r="Q110" s="3"/>
      <c r="R110" s="3"/>
      <c r="S110" s="3"/>
      <c r="T110" s="3"/>
      <c r="U110" s="3"/>
      <c r="V110" s="3"/>
      <c r="W110" s="3"/>
      <c r="X110" s="3"/>
      <c r="Y110" s="3"/>
      <c r="Z110" s="3"/>
    </row>
    <row r="111" customFormat="false" ht="27.6" hidden="false" customHeight="true" outlineLevel="0" collapsed="false">
      <c r="A111" s="503"/>
      <c r="B111" s="503"/>
      <c r="C111" s="503"/>
      <c r="D111" s="503"/>
      <c r="E111" s="503"/>
      <c r="F111" s="503"/>
      <c r="G111" s="503"/>
      <c r="H111" s="503"/>
      <c r="I111" s="50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43"/>
      <c r="B112" s="4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43"/>
      <c r="B113" s="4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43"/>
      <c r="B114" s="4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43"/>
      <c r="B115" s="4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43"/>
      <c r="B116" s="4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43"/>
      <c r="B117" s="4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43"/>
      <c r="B118" s="4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43"/>
      <c r="B119" s="4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43"/>
      <c r="B120" s="4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43"/>
      <c r="B121" s="4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43"/>
      <c r="B122" s="4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43"/>
      <c r="B123" s="4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43"/>
      <c r="B124" s="4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43"/>
      <c r="B125" s="4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43"/>
      <c r="B126" s="4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43"/>
      <c r="B127" s="4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43"/>
      <c r="B128" s="4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43"/>
      <c r="B129" s="4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43"/>
      <c r="B130" s="4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43"/>
      <c r="B131" s="4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43"/>
      <c r="B132" s="4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43"/>
      <c r="B133" s="4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43"/>
      <c r="B134" s="4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43"/>
      <c r="B135" s="4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43"/>
      <c r="B136" s="4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43"/>
      <c r="B137" s="4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43"/>
      <c r="B138" s="4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43"/>
      <c r="B139" s="4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43"/>
      <c r="B140" s="4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43"/>
      <c r="B141" s="4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43"/>
      <c r="B142" s="4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43"/>
      <c r="B143" s="4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43"/>
      <c r="B144" s="4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43"/>
      <c r="B145" s="4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43"/>
      <c r="B146" s="4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43"/>
      <c r="B147" s="4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43"/>
      <c r="B148" s="4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43"/>
      <c r="B149" s="4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43"/>
      <c r="B150" s="4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43"/>
      <c r="B151" s="4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43"/>
      <c r="B152" s="4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43"/>
      <c r="B153" s="4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43"/>
      <c r="B154" s="4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43"/>
      <c r="B155" s="4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43"/>
      <c r="B156" s="4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43"/>
      <c r="B157" s="4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43"/>
      <c r="B158" s="4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43"/>
      <c r="B159" s="4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43"/>
      <c r="B160" s="4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43"/>
      <c r="B161" s="4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43"/>
      <c r="B162" s="4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43"/>
      <c r="B163" s="4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43"/>
      <c r="B164" s="4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43"/>
      <c r="B165" s="4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43"/>
      <c r="B166" s="4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43"/>
      <c r="B167" s="4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43"/>
      <c r="B168" s="4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43"/>
      <c r="B169" s="4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43"/>
      <c r="B170" s="4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43"/>
      <c r="B171" s="4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43"/>
      <c r="B172" s="4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43"/>
      <c r="B173" s="4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43"/>
      <c r="B174" s="4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43"/>
      <c r="B175" s="4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43"/>
      <c r="B176" s="4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43"/>
      <c r="B177" s="4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43"/>
      <c r="B178" s="4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43"/>
      <c r="B179" s="4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43"/>
      <c r="B180" s="4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43"/>
      <c r="B181" s="4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43"/>
      <c r="B182" s="4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43"/>
      <c r="B183" s="4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43"/>
      <c r="B184" s="4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43"/>
      <c r="B185" s="4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43"/>
      <c r="B186" s="4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43"/>
      <c r="B187" s="4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43"/>
      <c r="B188" s="4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43"/>
      <c r="B189" s="4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43"/>
      <c r="B190" s="4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43"/>
      <c r="B191" s="4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43"/>
      <c r="B192" s="4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43"/>
      <c r="B193" s="4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43"/>
      <c r="B194" s="4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43"/>
      <c r="B195" s="4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43"/>
      <c r="B196" s="4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43"/>
      <c r="B197" s="4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43"/>
      <c r="B198" s="4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43"/>
      <c r="B199" s="4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43"/>
      <c r="B200" s="4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43"/>
      <c r="B201" s="4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43"/>
      <c r="B202" s="4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43"/>
      <c r="B203" s="4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43"/>
      <c r="B204" s="4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43"/>
      <c r="B205" s="4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43"/>
      <c r="B206" s="4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43"/>
      <c r="B207" s="4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43"/>
      <c r="B208" s="4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43"/>
      <c r="B209" s="4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43"/>
      <c r="B210" s="4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43"/>
      <c r="B211" s="4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43"/>
      <c r="B212" s="4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43"/>
      <c r="B213" s="4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43"/>
      <c r="B214" s="4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43"/>
      <c r="B215" s="4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43"/>
      <c r="B216" s="4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43"/>
      <c r="B217" s="4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43"/>
      <c r="B218" s="4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43"/>
      <c r="B219" s="4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43"/>
      <c r="B220" s="4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43"/>
      <c r="B221" s="4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43"/>
      <c r="B222" s="4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43"/>
      <c r="B223" s="4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43"/>
      <c r="B224" s="4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43"/>
      <c r="B225" s="4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43"/>
      <c r="B226" s="4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43"/>
      <c r="B227" s="4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43"/>
      <c r="B228" s="4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43"/>
      <c r="B229" s="4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43"/>
      <c r="B230" s="4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43"/>
      <c r="B231" s="4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43"/>
      <c r="B232" s="4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43"/>
      <c r="B233" s="4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43"/>
      <c r="B234" s="4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43"/>
      <c r="B235" s="4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43"/>
      <c r="B236" s="4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43"/>
      <c r="B237" s="4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43"/>
      <c r="B238" s="4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43"/>
      <c r="B239" s="4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43"/>
      <c r="B240" s="4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43"/>
      <c r="B241" s="4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43"/>
      <c r="B242" s="4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43"/>
      <c r="B243" s="4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43"/>
      <c r="B244" s="4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43"/>
      <c r="B245" s="4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43"/>
      <c r="B246" s="4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43"/>
      <c r="B247" s="4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43"/>
      <c r="B248" s="4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43"/>
      <c r="B249" s="4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43"/>
      <c r="B250" s="4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43"/>
      <c r="B251" s="4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43"/>
      <c r="B252" s="4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43"/>
      <c r="B253" s="4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43"/>
      <c r="B254" s="4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43"/>
      <c r="B255" s="4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43"/>
      <c r="B256" s="4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43"/>
      <c r="B257" s="4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43"/>
      <c r="B258" s="4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43"/>
      <c r="B259" s="4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43"/>
      <c r="B260" s="4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43"/>
      <c r="B261" s="4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43"/>
      <c r="B262" s="4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43"/>
      <c r="B263" s="4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43"/>
      <c r="B264" s="4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43"/>
      <c r="B265" s="4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43"/>
      <c r="B266" s="4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43"/>
      <c r="B267" s="4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43"/>
      <c r="B268" s="4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43"/>
      <c r="B269" s="4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43"/>
      <c r="B270" s="4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43"/>
      <c r="B271" s="4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43"/>
      <c r="B272" s="4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43"/>
      <c r="B273" s="4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43"/>
      <c r="B274" s="4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43"/>
      <c r="B275" s="4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43"/>
      <c r="B276" s="4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43"/>
      <c r="B277" s="4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43"/>
      <c r="B278" s="4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43"/>
      <c r="B279" s="4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43"/>
      <c r="B280" s="4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43"/>
      <c r="B281" s="4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sheetData>
  <sheetProtection sheet="true" objects="true" scenarios="true"/>
  <mergeCells count="64">
    <mergeCell ref="A1:B1"/>
    <mergeCell ref="A2:B2"/>
    <mergeCell ref="C2:D2"/>
    <mergeCell ref="A3:D3"/>
    <mergeCell ref="A4:D4"/>
    <mergeCell ref="A5:D5"/>
    <mergeCell ref="F5:H5"/>
    <mergeCell ref="A6:D6"/>
    <mergeCell ref="D8:F8"/>
    <mergeCell ref="B10:C10"/>
    <mergeCell ref="D10:E10"/>
    <mergeCell ref="G10:H10"/>
    <mergeCell ref="D13:E13"/>
    <mergeCell ref="G13:H13"/>
    <mergeCell ref="A17:G17"/>
    <mergeCell ref="A18:I18"/>
    <mergeCell ref="A19:C19"/>
    <mergeCell ref="C20:F20"/>
    <mergeCell ref="A21:I21"/>
    <mergeCell ref="A22:I22"/>
    <mergeCell ref="C24:F24"/>
    <mergeCell ref="A25:I26"/>
    <mergeCell ref="A27:I27"/>
    <mergeCell ref="A29:I30"/>
    <mergeCell ref="A31:I33"/>
    <mergeCell ref="A34:I34"/>
    <mergeCell ref="A35:I35"/>
    <mergeCell ref="A36:I41"/>
    <mergeCell ref="A42:I45"/>
    <mergeCell ref="A46:I46"/>
    <mergeCell ref="A47:I47"/>
    <mergeCell ref="A49:I49"/>
    <mergeCell ref="A50:I52"/>
    <mergeCell ref="A53:I53"/>
    <mergeCell ref="A54:I55"/>
    <mergeCell ref="A57:I58"/>
    <mergeCell ref="A59:I59"/>
    <mergeCell ref="A60:I63"/>
    <mergeCell ref="C65:F65"/>
    <mergeCell ref="G65:I65"/>
    <mergeCell ref="B66:C66"/>
    <mergeCell ref="H66:I66"/>
    <mergeCell ref="A70:B70"/>
    <mergeCell ref="D70:E70"/>
    <mergeCell ref="A71:I78"/>
    <mergeCell ref="C80:F80"/>
    <mergeCell ref="A81:C81"/>
    <mergeCell ref="A82:C82"/>
    <mergeCell ref="A83:C83"/>
    <mergeCell ref="A84:D84"/>
    <mergeCell ref="A85:C85"/>
    <mergeCell ref="A86:C86"/>
    <mergeCell ref="A87:C87"/>
    <mergeCell ref="A88:D88"/>
    <mergeCell ref="D90:E90"/>
    <mergeCell ref="A91:G91"/>
    <mergeCell ref="A92:G92"/>
    <mergeCell ref="A93:G93"/>
    <mergeCell ref="A94:G94"/>
    <mergeCell ref="A95:G95"/>
    <mergeCell ref="A96:D96"/>
    <mergeCell ref="C98:F98"/>
    <mergeCell ref="A99:I99"/>
    <mergeCell ref="A101:I111"/>
  </mergeCells>
  <hyperlinks>
    <hyperlink ref="F5" r:id="rId1" display="ramachandrahm@hotmail.com"/>
    <hyperlink ref="D8" r:id="rId2" display="Open Download Page:"/>
    <hyperlink ref="B10" r:id="rId3" display="Gazette 2024 26 Pages Only"/>
    <hyperlink ref="F10" r:id="rId4" display="ul2024"/>
    <hyperlink ref="I10" r:id="rId5" display="ll2024"/>
    <hyperlink ref="B13" r:id="rId6" display="Gazette of 2018"/>
    <hyperlink ref="B14" r:id="rId7" display="Gazette 2001"/>
    <hyperlink ref="B15" r:id="rId8" display="Manual 1981"/>
  </hyperlinks>
  <printOptions headings="false" gridLines="false" gridLinesSet="true" horizontalCentered="false" verticalCentered="false"/>
  <pageMargins left="0.7875" right="0.7875" top="1.05277777777778" bottom="1.05277777777778" header="0.7875" footer="0.7875"/>
  <pageSetup paperSize="9" scale="78"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852</TotalTime>
  <Application>LibreOffice/7.6.7.2$Windows_x86 LibreOffice_project/dd47e4b30cb7dab30588d6c79c651f218165e3c5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en-GB</dc:language>
  <cp:lastModifiedBy/>
  <cp:lastPrinted>2024-11-28T21:11:02Z</cp:lastPrinted>
  <dcterms:modified xsi:type="dcterms:W3CDTF">2024-12-22T22:22:49Z</dcterms:modified>
  <cp:revision>94</cp:revision>
  <dc:subject/>
  <dc:title/>
</cp:coreProperties>
</file>

<file path=docProps/custom.xml><?xml version="1.0" encoding="utf-8"?>
<Properties xmlns="http://schemas.openxmlformats.org/officeDocument/2006/custom-properties" xmlns:vt="http://schemas.openxmlformats.org/officeDocument/2006/docPropsVTypes"/>
</file>